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8130" activeTab="0"/>
  </bookViews>
  <sheets>
    <sheet name="Sheet 1" sheetId="1" r:id="rId1"/>
  </sheets>
  <externalReferences>
    <externalReference r:id="rId4"/>
  </externalReferences>
  <definedNames>
    <definedName name="CompanyName">'[1]Readme'!$D$7</definedName>
    <definedName name="_xlnm.Print_Area" localSheetId="0">'Sheet 1'!$A$1:$W$56</definedName>
    <definedName name="_xlnm.Print_Titles" localSheetId="0">'Sheet 1'!$1:$13</definedName>
    <definedName name="Z_18F714F4_F47F_4F8B_8EA8_5F59EEF656EA_.wvu.PrintArea" localSheetId="0" hidden="1">'Sheet 1'!$A$1:$W$12</definedName>
    <definedName name="Z_18F714F4_F47F_4F8B_8EA8_5F59EEF656EA_.wvu.PrintTitles" localSheetId="0" hidden="1">'Sheet 1'!$1:$11</definedName>
  </definedNames>
  <calcPr fullCalcOnLoad="1"/>
</workbook>
</file>

<file path=xl/sharedStrings.xml><?xml version="1.0" encoding="utf-8"?>
<sst xmlns="http://schemas.openxmlformats.org/spreadsheetml/2006/main" count="128" uniqueCount="90">
  <si>
    <t>FORM   XXVII</t>
  </si>
  <si>
    <t>REGISTER OF WAGES</t>
  </si>
  <si>
    <t>Name and Address of the Contractor</t>
  </si>
  <si>
    <t>Wage period : Monthly</t>
  </si>
  <si>
    <t>Nature and location of work</t>
  </si>
  <si>
    <t>Name and address of the Principal Employer</t>
  </si>
  <si>
    <t>Sl No</t>
  </si>
  <si>
    <t>Emp No</t>
  </si>
  <si>
    <t>Name of Workmen</t>
  </si>
  <si>
    <t>Designation / Nature of work done</t>
  </si>
  <si>
    <t>No of days worked</t>
  </si>
  <si>
    <t>Daily rate of wages / Piece rate</t>
  </si>
  <si>
    <t>Amount of Wages earned</t>
  </si>
  <si>
    <t>Deductions if any (indicate nature)</t>
  </si>
  <si>
    <t>Net Amount Paid</t>
  </si>
  <si>
    <t>Signature / Thumb impression of Workmen</t>
  </si>
  <si>
    <t>Initial of Contractor or his representative</t>
  </si>
  <si>
    <t>Basic Wages</t>
  </si>
  <si>
    <t>Over time</t>
  </si>
  <si>
    <t>Advance Statutory Bouns</t>
  </si>
  <si>
    <t>Other cash payments (nature of payments to be indicated)</t>
  </si>
  <si>
    <t>Total</t>
  </si>
  <si>
    <t>P F</t>
  </si>
  <si>
    <t>E S I</t>
  </si>
  <si>
    <t>Professional Tax</t>
  </si>
  <si>
    <t>Advance</t>
  </si>
  <si>
    <t>TRIVENI ENGINEERING AND INDUSTRIES LTD</t>
  </si>
  <si>
    <t>WATER BUSINESS GROUP</t>
  </si>
  <si>
    <t>A-44, HOSIERY COMPLEX, PHASE-II EXTN</t>
  </si>
  <si>
    <t>NOIDA, U.P-201305</t>
  </si>
  <si>
    <t>(See Rule 78(1) (a) (i))</t>
  </si>
  <si>
    <t>KALAISELVAN A R</t>
  </si>
  <si>
    <t>RAHUL SONKAR</t>
  </si>
  <si>
    <t>ASHOK KUMAR</t>
  </si>
  <si>
    <t>MANIK DUTTA</t>
  </si>
  <si>
    <t>RAVI DAHIYA</t>
  </si>
  <si>
    <t>GAURAV KUMAR</t>
  </si>
  <si>
    <t>SHYAMAL MANDAL</t>
  </si>
  <si>
    <t>BHIM SAIN</t>
  </si>
  <si>
    <t xml:space="preserve">PRAMOD KUMAR </t>
  </si>
  <si>
    <t>RAVINDER KUMAR</t>
  </si>
  <si>
    <t>SANJAY KUMAR</t>
  </si>
  <si>
    <t>SUNNY</t>
  </si>
  <si>
    <t>DAMMU</t>
  </si>
  <si>
    <t>GOPAL</t>
  </si>
  <si>
    <t>HARE RAM</t>
  </si>
  <si>
    <t>MUKESH KUMAR</t>
  </si>
  <si>
    <t>RAJESH KUMAR</t>
  </si>
  <si>
    <t>RAKESH</t>
  </si>
  <si>
    <t xml:space="preserve">RAKESH KUMAR </t>
  </si>
  <si>
    <t>RAM HARI</t>
  </si>
  <si>
    <t>RAVI DEEP</t>
  </si>
  <si>
    <t>SATYAPAL</t>
  </si>
  <si>
    <t>SHIVA CHAUHAN</t>
  </si>
  <si>
    <t>VED PAL</t>
  </si>
  <si>
    <t>SITE IN CHARGE</t>
  </si>
  <si>
    <t>SUPERVISOR</t>
  </si>
  <si>
    <t>ANALYST</t>
  </si>
  <si>
    <t>OPERATOR</t>
  </si>
  <si>
    <t>HELPER</t>
  </si>
  <si>
    <t>LAVAKUSH</t>
  </si>
  <si>
    <t xml:space="preserve">MUKESH KUMAR </t>
  </si>
  <si>
    <t xml:space="preserve">HELPER </t>
  </si>
  <si>
    <t xml:space="preserve">AMIT </t>
  </si>
  <si>
    <t>VIJAY KUMAR</t>
  </si>
  <si>
    <t>NARENDER PANDEY</t>
  </si>
  <si>
    <t>PRAVEEN</t>
  </si>
  <si>
    <t>DILEEP KUMAR</t>
  </si>
  <si>
    <t>AVDHESH KUMAR MEENA</t>
  </si>
  <si>
    <t>VIMESH</t>
  </si>
  <si>
    <t>BABLU KUMAR</t>
  </si>
  <si>
    <t>SANDEEP</t>
  </si>
  <si>
    <t>SATENDER SOLANKI</t>
  </si>
  <si>
    <t>Name and address of establishment in / under which contract is carried on</t>
  </si>
  <si>
    <t>Pragati Power Corpration Ltd.,</t>
  </si>
  <si>
    <t>IP Estate ring road,</t>
  </si>
  <si>
    <t>New Delhi-110002</t>
  </si>
  <si>
    <t>M/s Pragati Power Corporation Ltd., IP Estate ring road, New Delhi-110002</t>
  </si>
  <si>
    <t>Operation of Water Treatment Plant and Lab Analysis Work at PPS-III, Bawana.</t>
  </si>
  <si>
    <t>WTP, PPCL-III, BAWANA</t>
  </si>
  <si>
    <t>Special  Allowance/ DA</t>
  </si>
  <si>
    <t xml:space="preserve">Other allowances </t>
  </si>
  <si>
    <t>VIPIN KUMAR</t>
  </si>
  <si>
    <t>WO/Leave</t>
  </si>
  <si>
    <r>
      <t>From 01</t>
    </r>
    <r>
      <rPr>
        <vertAlign val="superscript"/>
        <sz val="10"/>
        <rFont val="Arial"/>
        <family val="2"/>
      </rPr>
      <t xml:space="preserve">st </t>
    </r>
    <r>
      <rPr>
        <sz val="10"/>
        <rFont val="Arial"/>
        <family val="2"/>
      </rPr>
      <t>July 2015 to 31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July 2015</t>
    </r>
  </si>
  <si>
    <t>SURESH KUMAR</t>
  </si>
  <si>
    <t>ONKAR SINGH TOMER</t>
  </si>
  <si>
    <t>KAMAL KISHORE</t>
  </si>
  <si>
    <t>SHIVLAL</t>
  </si>
  <si>
    <t>JAINENDRA UPADHYAY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</si>
</sst>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[$-809]dd\ mmmm\ yyyy"/>
    <numFmt numFmtId="166" formatCode="dd\ mmmm\ yyyy"/>
    <numFmt numFmtId="167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8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8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8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8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28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28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28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28" fillId="40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8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8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29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30" fillId="45" borderId="1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31" fillId="47" borderId="3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4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4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4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35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36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50" borderId="1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38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39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0" applyNumberFormat="0" applyBorder="0" applyAlignment="0" applyProtection="0"/>
    <xf numFmtId="0" fontId="2" fillId="0" borderId="0">
      <alignment/>
      <protection/>
    </xf>
    <xf numFmtId="0" fontId="15" fillId="0" borderId="0" applyNumberFormat="0" applyBorder="0" applyAlignment="0" applyProtection="0"/>
    <xf numFmtId="0" fontId="15" fillId="0" borderId="0" applyNumberFormat="0" applyBorder="0" applyAlignment="0" applyProtection="0"/>
    <xf numFmtId="0" fontId="15" fillId="0" borderId="0" applyNumberFormat="0" applyBorder="0" applyAlignment="0" applyProtection="0"/>
    <xf numFmtId="0" fontId="2" fillId="0" borderId="0">
      <alignment/>
      <protection/>
    </xf>
    <xf numFmtId="0" fontId="15" fillId="0" borderId="0" applyNumberFormat="0" applyBorder="0" applyAlignment="0" applyProtection="0"/>
    <xf numFmtId="0" fontId="15" fillId="0" borderId="0" applyNumberFormat="0" applyBorder="0" applyAlignment="0" applyProtection="0"/>
    <xf numFmtId="0" fontId="15" fillId="0" borderId="0" applyNumberFormat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" fillId="0" borderId="0">
      <alignment/>
      <protection/>
    </xf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41" fillId="45" borderId="15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2221" applyFont="1" applyFill="1">
      <alignment/>
      <protection/>
    </xf>
    <xf numFmtId="0" fontId="2" fillId="0" borderId="0" xfId="2221" applyFont="1" applyFill="1" applyAlignment="1">
      <alignment vertical="center"/>
      <protection/>
    </xf>
    <xf numFmtId="0" fontId="2" fillId="0" borderId="0" xfId="2221" applyFont="1" applyFill="1" applyAlignment="1">
      <alignment horizontal="center" vertical="center"/>
      <protection/>
    </xf>
    <xf numFmtId="0" fontId="2" fillId="55" borderId="19" xfId="2221" applyFont="1" applyFill="1" applyBorder="1" applyAlignment="1">
      <alignment/>
      <protection/>
    </xf>
    <xf numFmtId="1" fontId="24" fillId="0" borderId="19" xfId="0" applyNumberFormat="1" applyFont="1" applyFill="1" applyBorder="1" applyAlignment="1">
      <alignment horizontal="center"/>
    </xf>
    <xf numFmtId="0" fontId="25" fillId="55" borderId="20" xfId="0" applyFont="1" applyFill="1" applyBorder="1" applyAlignment="1">
      <alignment horizontal="left"/>
    </xf>
    <xf numFmtId="0" fontId="45" fillId="0" borderId="20" xfId="0" applyFont="1" applyBorder="1" applyAlignment="1">
      <alignment horizontal="left"/>
    </xf>
    <xf numFmtId="2" fontId="2" fillId="55" borderId="19" xfId="2221" applyNumberFormat="1" applyFont="1" applyFill="1" applyBorder="1" applyAlignment="1">
      <alignment/>
      <protection/>
    </xf>
    <xf numFmtId="1" fontId="2" fillId="55" borderId="19" xfId="2221" applyNumberFormat="1" applyFont="1" applyFill="1" applyBorder="1" applyAlignment="1">
      <alignment/>
      <protection/>
    </xf>
    <xf numFmtId="0" fontId="2" fillId="55" borderId="0" xfId="2221" applyFont="1" applyFill="1" applyAlignment="1">
      <alignment/>
      <protection/>
    </xf>
    <xf numFmtId="0" fontId="25" fillId="0" borderId="20" xfId="0" applyFont="1" applyFill="1" applyBorder="1" applyAlignment="1">
      <alignment horizontal="left"/>
    </xf>
    <xf numFmtId="0" fontId="45" fillId="0" borderId="20" xfId="0" applyFont="1" applyFill="1" applyBorder="1" applyAlignment="1">
      <alignment horizontal="left"/>
    </xf>
    <xf numFmtId="0" fontId="2" fillId="0" borderId="19" xfId="2221" applyFont="1" applyFill="1" applyBorder="1" applyAlignment="1">
      <alignment/>
      <protection/>
    </xf>
    <xf numFmtId="2" fontId="2" fillId="0" borderId="19" xfId="2221" applyNumberFormat="1" applyFont="1" applyFill="1" applyBorder="1" applyAlignment="1">
      <alignment/>
      <protection/>
    </xf>
    <xf numFmtId="0" fontId="2" fillId="56" borderId="0" xfId="2221" applyFont="1" applyFill="1" applyAlignment="1">
      <alignment/>
      <protection/>
    </xf>
    <xf numFmtId="0" fontId="2" fillId="55" borderId="0" xfId="2221" applyFont="1" applyFill="1">
      <alignment/>
      <protection/>
    </xf>
    <xf numFmtId="0" fontId="2" fillId="0" borderId="0" xfId="2221" applyFont="1" applyFill="1" applyAlignment="1">
      <alignment wrapText="1"/>
      <protection/>
    </xf>
    <xf numFmtId="1" fontId="2" fillId="0" borderId="0" xfId="2221" applyNumberFormat="1" applyFont="1" applyFill="1">
      <alignment/>
      <protection/>
    </xf>
    <xf numFmtId="2" fontId="2" fillId="55" borderId="21" xfId="2221" applyNumberFormat="1" applyFont="1" applyFill="1" applyBorder="1" applyAlignment="1">
      <alignment/>
      <protection/>
    </xf>
    <xf numFmtId="0" fontId="2" fillId="55" borderId="0" xfId="2221" applyFont="1" applyFill="1" applyBorder="1" applyAlignment="1">
      <alignment/>
      <protection/>
    </xf>
    <xf numFmtId="2" fontId="2" fillId="0" borderId="21" xfId="2221" applyNumberFormat="1" applyFont="1" applyFill="1" applyBorder="1" applyAlignment="1">
      <alignment/>
      <protection/>
    </xf>
    <xf numFmtId="0" fontId="2" fillId="56" borderId="0" xfId="2221" applyFont="1" applyFill="1" applyBorder="1" applyAlignment="1">
      <alignment/>
      <protection/>
    </xf>
    <xf numFmtId="1" fontId="21" fillId="0" borderId="0" xfId="2221" applyNumberFormat="1" applyFont="1" applyFill="1">
      <alignment/>
      <protection/>
    </xf>
    <xf numFmtId="0" fontId="2" fillId="0" borderId="19" xfId="2221" applyFont="1" applyFill="1" applyBorder="1" applyAlignment="1">
      <alignment horizontal="left" vertical="center" wrapText="1"/>
      <protection/>
    </xf>
    <xf numFmtId="0" fontId="2" fillId="0" borderId="19" xfId="2221" applyFont="1" applyFill="1" applyBorder="1" applyAlignment="1">
      <alignment horizontal="center" vertical="center" wrapText="1"/>
      <protection/>
    </xf>
    <xf numFmtId="0" fontId="23" fillId="0" borderId="19" xfId="2221" applyFont="1" applyFill="1" applyBorder="1" applyAlignment="1">
      <alignment horizontal="center" vertical="center" wrapText="1"/>
      <protection/>
    </xf>
    <xf numFmtId="1" fontId="2" fillId="0" borderId="19" xfId="2221" applyNumberFormat="1" applyFont="1" applyFill="1" applyBorder="1" applyAlignment="1">
      <alignment horizontal="center" vertical="center" wrapText="1"/>
      <protection/>
    </xf>
    <xf numFmtId="0" fontId="2" fillId="0" borderId="22" xfId="2221" applyFont="1" applyFill="1" applyBorder="1" applyAlignment="1">
      <alignment horizontal="center" vertical="center" wrapText="1"/>
      <protection/>
    </xf>
    <xf numFmtId="0" fontId="2" fillId="0" borderId="23" xfId="2221" applyFont="1" applyFill="1" applyBorder="1" applyAlignment="1">
      <alignment horizontal="center" vertical="center" wrapText="1"/>
      <protection/>
    </xf>
    <xf numFmtId="0" fontId="2" fillId="0" borderId="19" xfId="2221" applyFont="1" applyFill="1" applyBorder="1" applyAlignment="1">
      <alignment horizontal="center" vertical="center"/>
      <protection/>
    </xf>
    <xf numFmtId="0" fontId="2" fillId="0" borderId="22" xfId="2221" applyFont="1" applyFill="1" applyBorder="1" applyAlignment="1">
      <alignment vertical="center" wrapText="1"/>
      <protection/>
    </xf>
    <xf numFmtId="0" fontId="2" fillId="0" borderId="24" xfId="2221" applyFont="1" applyFill="1" applyBorder="1" applyAlignment="1">
      <alignment vertical="center" wrapText="1"/>
      <protection/>
    </xf>
    <xf numFmtId="0" fontId="2" fillId="0" borderId="23" xfId="2221" applyFont="1" applyFill="1" applyBorder="1" applyAlignment="1">
      <alignment vertical="center" wrapText="1"/>
      <protection/>
    </xf>
    <xf numFmtId="0" fontId="2" fillId="0" borderId="25" xfId="2221" applyFont="1" applyFill="1" applyBorder="1" applyAlignment="1">
      <alignment horizontal="center" vertical="center" wrapText="1"/>
      <protection/>
    </xf>
    <xf numFmtId="0" fontId="2" fillId="0" borderId="26" xfId="2221" applyFont="1" applyFill="1" applyBorder="1" applyAlignment="1">
      <alignment horizontal="center" vertical="center" wrapText="1"/>
      <protection/>
    </xf>
    <xf numFmtId="0" fontId="2" fillId="0" borderId="27" xfId="2221" applyFont="1" applyFill="1" applyBorder="1" applyAlignment="1">
      <alignment horizontal="center" vertical="center" wrapText="1"/>
      <protection/>
    </xf>
    <xf numFmtId="0" fontId="21" fillId="0" borderId="19" xfId="2221" applyFont="1" applyFill="1" applyBorder="1" applyAlignment="1">
      <alignment horizontal="center"/>
      <protection/>
    </xf>
    <xf numFmtId="0" fontId="2" fillId="0" borderId="19" xfId="2221" applyFont="1" applyFill="1" applyBorder="1" applyAlignment="1">
      <alignment horizontal="center"/>
      <protection/>
    </xf>
    <xf numFmtId="0" fontId="2" fillId="0" borderId="19" xfId="2221" applyFont="1" applyFill="1" applyBorder="1" applyAlignment="1">
      <alignment horizontal="justify" vertical="center" wrapText="1"/>
      <protection/>
    </xf>
    <xf numFmtId="0" fontId="2" fillId="0" borderId="24" xfId="2221" applyFont="1" applyFill="1" applyBorder="1" applyAlignment="1">
      <alignment horizontal="center" vertical="center" wrapText="1"/>
      <protection/>
    </xf>
    <xf numFmtId="0" fontId="2" fillId="55" borderId="19" xfId="2221" applyFont="1" applyFill="1" applyBorder="1" applyAlignment="1">
      <alignment horizontal="center" vertical="center" wrapText="1"/>
      <protection/>
    </xf>
  </cellXfs>
  <cellStyles count="2913">
    <cellStyle name="Normal" xfId="0"/>
    <cellStyle name="_OM and CS - Employees' List1" xfId="15"/>
    <cellStyle name="_OM and CS - Employees' List1_VA Tech -  Jan 11 - Feb 12" xfId="16"/>
    <cellStyle name="_OM and CS - Employees' List1_VA Tech -  Jan 11 - Feb 12_1" xfId="17"/>
    <cellStyle name="_OM and CS - Employees' List1_VA Tech -  Jan 11 - Feb 12_2" xfId="18"/>
    <cellStyle name="_OM and CS - Employees' List1_VA Tech -  Jan 11 - Feb 12_3" xfId="19"/>
    <cellStyle name="_OM and CS - Employees' List1_VA Tech - Jul 11 - Aug 11" xfId="20"/>
    <cellStyle name="20% - Accent1" xfId="21"/>
    <cellStyle name="20% - Accent1 2" xfId="22"/>
    <cellStyle name="20% - Accent1 3" xfId="23"/>
    <cellStyle name="20% - Accent1 4" xfId="24"/>
    <cellStyle name="20% - Accent1 5" xfId="25"/>
    <cellStyle name="20% - Accent2" xfId="26"/>
    <cellStyle name="20% - Accent2 2" xfId="27"/>
    <cellStyle name="20% - Accent2 3" xfId="28"/>
    <cellStyle name="20% - Accent2 4" xfId="29"/>
    <cellStyle name="20% - Accent2 5" xfId="30"/>
    <cellStyle name="20% - Accent3" xfId="31"/>
    <cellStyle name="20% - Accent3 2" xfId="32"/>
    <cellStyle name="20% - Accent3 3" xfId="33"/>
    <cellStyle name="20% - Accent3 4" xfId="34"/>
    <cellStyle name="20% - Accent3 5" xfId="35"/>
    <cellStyle name="20% - Accent4" xfId="36"/>
    <cellStyle name="20% - Accent4 2" xfId="37"/>
    <cellStyle name="20% - Accent4 3" xfId="38"/>
    <cellStyle name="20% - Accent4 4" xfId="39"/>
    <cellStyle name="20% - Accent4 5" xfId="40"/>
    <cellStyle name="20% - Accent5" xfId="41"/>
    <cellStyle name="20% - Accent5 2" xfId="42"/>
    <cellStyle name="20% - Accent5 3" xfId="43"/>
    <cellStyle name="20% - Accent5 4" xfId="44"/>
    <cellStyle name="20% - Accent5 5" xfId="45"/>
    <cellStyle name="20% - Accent6" xfId="46"/>
    <cellStyle name="20% - Accent6 2" xfId="47"/>
    <cellStyle name="20% - Accent6 3" xfId="48"/>
    <cellStyle name="20% - Accent6 4" xfId="49"/>
    <cellStyle name="20% - Accent6 5" xfId="50"/>
    <cellStyle name="40% - Accent1" xfId="51"/>
    <cellStyle name="40% - Accent1 2" xfId="52"/>
    <cellStyle name="40% - Accent1 3" xfId="53"/>
    <cellStyle name="40% - Accent1 4" xfId="54"/>
    <cellStyle name="40% - Accent1 5" xfId="55"/>
    <cellStyle name="40% - Accent2" xfId="56"/>
    <cellStyle name="40% - Accent2 2" xfId="57"/>
    <cellStyle name="40% - Accent2 3" xfId="58"/>
    <cellStyle name="40% - Accent2 4" xfId="59"/>
    <cellStyle name="40% - Accent2 5" xfId="60"/>
    <cellStyle name="40% - Accent3" xfId="61"/>
    <cellStyle name="40% - Accent3 2" xfId="62"/>
    <cellStyle name="40% - Accent3 3" xfId="63"/>
    <cellStyle name="40% - Accent3 4" xfId="64"/>
    <cellStyle name="40% - Accent3 5" xfId="65"/>
    <cellStyle name="40% - Accent4" xfId="66"/>
    <cellStyle name="40% - Accent4 2" xfId="67"/>
    <cellStyle name="40% - Accent4 3" xfId="68"/>
    <cellStyle name="40% - Accent4 4" xfId="69"/>
    <cellStyle name="40% - Accent4 5" xfId="70"/>
    <cellStyle name="40% - Accent5" xfId="71"/>
    <cellStyle name="40% - Accent5 2" xfId="72"/>
    <cellStyle name="40% - Accent5 3" xfId="73"/>
    <cellStyle name="40% - Accent5 4" xfId="74"/>
    <cellStyle name="40% - Accent5 5" xfId="75"/>
    <cellStyle name="40% - Accent6" xfId="76"/>
    <cellStyle name="40% - Accent6 2" xfId="77"/>
    <cellStyle name="40% - Accent6 3" xfId="78"/>
    <cellStyle name="40% - Accent6 4" xfId="79"/>
    <cellStyle name="40% - Accent6 5" xfId="80"/>
    <cellStyle name="60% - Accent1" xfId="81"/>
    <cellStyle name="60% - Accent1 2" xfId="82"/>
    <cellStyle name="60% - Accent1 3" xfId="83"/>
    <cellStyle name="60% - Accent1 4" xfId="84"/>
    <cellStyle name="60% - Accent1 5" xfId="85"/>
    <cellStyle name="60% - Accent2" xfId="86"/>
    <cellStyle name="60% - Accent2 2" xfId="87"/>
    <cellStyle name="60% - Accent2 3" xfId="88"/>
    <cellStyle name="60% - Accent2 4" xfId="89"/>
    <cellStyle name="60% - Accent2 5" xfId="90"/>
    <cellStyle name="60% - Accent3" xfId="91"/>
    <cellStyle name="60% - Accent3 2" xfId="92"/>
    <cellStyle name="60% - Accent3 3" xfId="93"/>
    <cellStyle name="60% - Accent3 4" xfId="94"/>
    <cellStyle name="60% - Accent3 5" xfId="95"/>
    <cellStyle name="60% - Accent4" xfId="96"/>
    <cellStyle name="60% - Accent4 2" xfId="97"/>
    <cellStyle name="60% - Accent4 3" xfId="98"/>
    <cellStyle name="60% - Accent4 4" xfId="99"/>
    <cellStyle name="60% - Accent4 5" xfId="100"/>
    <cellStyle name="60% - Accent5" xfId="101"/>
    <cellStyle name="60% - Accent5 2" xfId="102"/>
    <cellStyle name="60% - Accent5 3" xfId="103"/>
    <cellStyle name="60% - Accent5 4" xfId="104"/>
    <cellStyle name="60% - Accent5 5" xfId="105"/>
    <cellStyle name="60% - Accent6" xfId="106"/>
    <cellStyle name="60% - Accent6 2" xfId="107"/>
    <cellStyle name="60% - Accent6 3" xfId="108"/>
    <cellStyle name="60% - Accent6 4" xfId="109"/>
    <cellStyle name="60% - Accent6 5" xfId="110"/>
    <cellStyle name="Accent1" xfId="111"/>
    <cellStyle name="Accent1 2" xfId="112"/>
    <cellStyle name="Accent1 3" xfId="113"/>
    <cellStyle name="Accent1 4" xfId="114"/>
    <cellStyle name="Accent1 5" xfId="115"/>
    <cellStyle name="Accent2" xfId="116"/>
    <cellStyle name="Accent2 2" xfId="117"/>
    <cellStyle name="Accent2 3" xfId="118"/>
    <cellStyle name="Accent2 4" xfId="119"/>
    <cellStyle name="Accent2 5" xfId="120"/>
    <cellStyle name="Accent3" xfId="121"/>
    <cellStyle name="Accent3 2" xfId="122"/>
    <cellStyle name="Accent3 3" xfId="123"/>
    <cellStyle name="Accent3 4" xfId="124"/>
    <cellStyle name="Accent3 5" xfId="125"/>
    <cellStyle name="Accent4" xfId="126"/>
    <cellStyle name="Accent4 2" xfId="127"/>
    <cellStyle name="Accent4 3" xfId="128"/>
    <cellStyle name="Accent4 4" xfId="129"/>
    <cellStyle name="Accent4 5" xfId="130"/>
    <cellStyle name="Accent5" xfId="131"/>
    <cellStyle name="Accent5 2" xfId="132"/>
    <cellStyle name="Accent5 3" xfId="133"/>
    <cellStyle name="Accent5 4" xfId="134"/>
    <cellStyle name="Accent5 5" xfId="135"/>
    <cellStyle name="Accent6" xfId="136"/>
    <cellStyle name="Accent6 2" xfId="137"/>
    <cellStyle name="Accent6 3" xfId="138"/>
    <cellStyle name="Accent6 4" xfId="139"/>
    <cellStyle name="Accent6 5" xfId="140"/>
    <cellStyle name="Bad" xfId="141"/>
    <cellStyle name="Bad 2" xfId="142"/>
    <cellStyle name="Bad 3" xfId="143"/>
    <cellStyle name="Bad 4" xfId="144"/>
    <cellStyle name="Bad 5" xfId="145"/>
    <cellStyle name="Calculation" xfId="146"/>
    <cellStyle name="Calculation 2" xfId="147"/>
    <cellStyle name="Calculation 3" xfId="148"/>
    <cellStyle name="Calculation 4" xfId="149"/>
    <cellStyle name="Calculation 5" xfId="150"/>
    <cellStyle name="Check Cell" xfId="151"/>
    <cellStyle name="Check Cell 2" xfId="152"/>
    <cellStyle name="Check Cell 3" xfId="153"/>
    <cellStyle name="Check Cell 4" xfId="154"/>
    <cellStyle name="Check Cell 5" xfId="155"/>
    <cellStyle name="Comma" xfId="156"/>
    <cellStyle name="Comma [0]" xfId="157"/>
    <cellStyle name="Comma 2" xfId="158"/>
    <cellStyle name="Comma 2 10" xfId="159"/>
    <cellStyle name="Comma 2 10 10" xfId="160"/>
    <cellStyle name="Comma 2 10 11" xfId="161"/>
    <cellStyle name="Comma 2 10 12" xfId="162"/>
    <cellStyle name="Comma 2 10 13" xfId="163"/>
    <cellStyle name="Comma 2 10 14" xfId="164"/>
    <cellStyle name="Comma 2 10 15" xfId="165"/>
    <cellStyle name="Comma 2 10 2" xfId="166"/>
    <cellStyle name="Comma 2 10 2 2" xfId="167"/>
    <cellStyle name="Comma 2 10 2 2 2" xfId="168"/>
    <cellStyle name="Comma 2 10 2 2 2 2" xfId="169"/>
    <cellStyle name="Comma 2 10 2 2 3" xfId="170"/>
    <cellStyle name="Comma 2 10 2 3" xfId="171"/>
    <cellStyle name="Comma 2 10 2 4" xfId="172"/>
    <cellStyle name="Comma 2 10 2 4 2" xfId="173"/>
    <cellStyle name="Comma 2 10 3" xfId="174"/>
    <cellStyle name="Comma 2 10 4" xfId="175"/>
    <cellStyle name="Comma 2 10 5" xfId="176"/>
    <cellStyle name="Comma 2 10 6" xfId="177"/>
    <cellStyle name="Comma 2 10 7" xfId="178"/>
    <cellStyle name="Comma 2 10 8" xfId="179"/>
    <cellStyle name="Comma 2 10 9" xfId="180"/>
    <cellStyle name="Comma 2 11" xfId="181"/>
    <cellStyle name="Comma 2 11 10" xfId="182"/>
    <cellStyle name="Comma 2 11 11" xfId="183"/>
    <cellStyle name="Comma 2 11 12" xfId="184"/>
    <cellStyle name="Comma 2 11 13" xfId="185"/>
    <cellStyle name="Comma 2 11 14" xfId="186"/>
    <cellStyle name="Comma 2 11 15" xfId="187"/>
    <cellStyle name="Comma 2 11 2" xfId="188"/>
    <cellStyle name="Comma 2 11 2 2" xfId="189"/>
    <cellStyle name="Comma 2 11 2 2 2" xfId="190"/>
    <cellStyle name="Comma 2 11 2 2 2 2" xfId="191"/>
    <cellStyle name="Comma 2 11 2 2 3" xfId="192"/>
    <cellStyle name="Comma 2 11 2 3" xfId="193"/>
    <cellStyle name="Comma 2 11 2 4" xfId="194"/>
    <cellStyle name="Comma 2 11 2 4 2" xfId="195"/>
    <cellStyle name="Comma 2 11 3" xfId="196"/>
    <cellStyle name="Comma 2 11 4" xfId="197"/>
    <cellStyle name="Comma 2 11 5" xfId="198"/>
    <cellStyle name="Comma 2 11 6" xfId="199"/>
    <cellStyle name="Comma 2 11 7" xfId="200"/>
    <cellStyle name="Comma 2 11 8" xfId="201"/>
    <cellStyle name="Comma 2 11 9" xfId="202"/>
    <cellStyle name="Comma 2 12" xfId="203"/>
    <cellStyle name="Comma 2 12 10" xfId="204"/>
    <cellStyle name="Comma 2 12 11" xfId="205"/>
    <cellStyle name="Comma 2 12 12" xfId="206"/>
    <cellStyle name="Comma 2 12 13" xfId="207"/>
    <cellStyle name="Comma 2 12 14" xfId="208"/>
    <cellStyle name="Comma 2 12 15" xfId="209"/>
    <cellStyle name="Comma 2 12 2" xfId="210"/>
    <cellStyle name="Comma 2 12 2 2" xfId="211"/>
    <cellStyle name="Comma 2 12 2 2 2" xfId="212"/>
    <cellStyle name="Comma 2 12 2 2 2 2" xfId="213"/>
    <cellStyle name="Comma 2 12 2 2 3" xfId="214"/>
    <cellStyle name="Comma 2 12 2 3" xfId="215"/>
    <cellStyle name="Comma 2 12 2 4" xfId="216"/>
    <cellStyle name="Comma 2 12 2 4 2" xfId="217"/>
    <cellStyle name="Comma 2 12 3" xfId="218"/>
    <cellStyle name="Comma 2 12 4" xfId="219"/>
    <cellStyle name="Comma 2 12 5" xfId="220"/>
    <cellStyle name="Comma 2 12 6" xfId="221"/>
    <cellStyle name="Comma 2 12 7" xfId="222"/>
    <cellStyle name="Comma 2 12 8" xfId="223"/>
    <cellStyle name="Comma 2 12 9" xfId="224"/>
    <cellStyle name="Comma 2 13" xfId="225"/>
    <cellStyle name="Comma 2 13 10" xfId="226"/>
    <cellStyle name="Comma 2 13 11" xfId="227"/>
    <cellStyle name="Comma 2 13 12" xfId="228"/>
    <cellStyle name="Comma 2 13 13" xfId="229"/>
    <cellStyle name="Comma 2 13 14" xfId="230"/>
    <cellStyle name="Comma 2 13 15" xfId="231"/>
    <cellStyle name="Comma 2 13 2" xfId="232"/>
    <cellStyle name="Comma 2 13 2 2" xfId="233"/>
    <cellStyle name="Comma 2 13 2 2 2" xfId="234"/>
    <cellStyle name="Comma 2 13 2 2 2 2" xfId="235"/>
    <cellStyle name="Comma 2 13 2 2 3" xfId="236"/>
    <cellStyle name="Comma 2 13 2 3" xfId="237"/>
    <cellStyle name="Comma 2 13 2 4" xfId="238"/>
    <cellStyle name="Comma 2 13 2 4 2" xfId="239"/>
    <cellStyle name="Comma 2 13 3" xfId="240"/>
    <cellStyle name="Comma 2 13 4" xfId="241"/>
    <cellStyle name="Comma 2 13 5" xfId="242"/>
    <cellStyle name="Comma 2 13 6" xfId="243"/>
    <cellStyle name="Comma 2 13 7" xfId="244"/>
    <cellStyle name="Comma 2 13 8" xfId="245"/>
    <cellStyle name="Comma 2 13 9" xfId="246"/>
    <cellStyle name="Comma 2 14" xfId="247"/>
    <cellStyle name="Comma 2 14 10" xfId="248"/>
    <cellStyle name="Comma 2 14 11" xfId="249"/>
    <cellStyle name="Comma 2 14 12" xfId="250"/>
    <cellStyle name="Comma 2 14 13" xfId="251"/>
    <cellStyle name="Comma 2 14 14" xfId="252"/>
    <cellStyle name="Comma 2 14 15" xfId="253"/>
    <cellStyle name="Comma 2 14 2" xfId="254"/>
    <cellStyle name="Comma 2 14 2 2" xfId="255"/>
    <cellStyle name="Comma 2 14 2 2 2" xfId="256"/>
    <cellStyle name="Comma 2 14 2 2 2 2" xfId="257"/>
    <cellStyle name="Comma 2 14 2 2 3" xfId="258"/>
    <cellStyle name="Comma 2 14 2 3" xfId="259"/>
    <cellStyle name="Comma 2 14 2 4" xfId="260"/>
    <cellStyle name="Comma 2 14 2 4 2" xfId="261"/>
    <cellStyle name="Comma 2 14 3" xfId="262"/>
    <cellStyle name="Comma 2 14 4" xfId="263"/>
    <cellStyle name="Comma 2 14 5" xfId="264"/>
    <cellStyle name="Comma 2 14 6" xfId="265"/>
    <cellStyle name="Comma 2 14 7" xfId="266"/>
    <cellStyle name="Comma 2 14 8" xfId="267"/>
    <cellStyle name="Comma 2 14 9" xfId="268"/>
    <cellStyle name="Comma 2 15" xfId="269"/>
    <cellStyle name="Comma 2 15 10" xfId="270"/>
    <cellStyle name="Comma 2 15 11" xfId="271"/>
    <cellStyle name="Comma 2 15 12" xfId="272"/>
    <cellStyle name="Comma 2 15 13" xfId="273"/>
    <cellStyle name="Comma 2 15 14" xfId="274"/>
    <cellStyle name="Comma 2 15 15" xfId="275"/>
    <cellStyle name="Comma 2 15 2" xfId="276"/>
    <cellStyle name="Comma 2 15 2 2" xfId="277"/>
    <cellStyle name="Comma 2 15 2 2 2" xfId="278"/>
    <cellStyle name="Comma 2 15 2 2 2 2" xfId="279"/>
    <cellStyle name="Comma 2 15 2 2 3" xfId="280"/>
    <cellStyle name="Comma 2 15 2 3" xfId="281"/>
    <cellStyle name="Comma 2 15 2 4" xfId="282"/>
    <cellStyle name="Comma 2 15 2 4 2" xfId="283"/>
    <cellStyle name="Comma 2 15 3" xfId="284"/>
    <cellStyle name="Comma 2 15 4" xfId="285"/>
    <cellStyle name="Comma 2 15 5" xfId="286"/>
    <cellStyle name="Comma 2 15 6" xfId="287"/>
    <cellStyle name="Comma 2 15 7" xfId="288"/>
    <cellStyle name="Comma 2 15 8" xfId="289"/>
    <cellStyle name="Comma 2 15 9" xfId="290"/>
    <cellStyle name="Comma 2 16" xfId="291"/>
    <cellStyle name="Comma 2 16 10" xfId="292"/>
    <cellStyle name="Comma 2 16 11" xfId="293"/>
    <cellStyle name="Comma 2 16 12" xfId="294"/>
    <cellStyle name="Comma 2 16 13" xfId="295"/>
    <cellStyle name="Comma 2 16 14" xfId="296"/>
    <cellStyle name="Comma 2 16 15" xfId="297"/>
    <cellStyle name="Comma 2 16 2" xfId="298"/>
    <cellStyle name="Comma 2 16 2 2" xfId="299"/>
    <cellStyle name="Comma 2 16 2 2 2" xfId="300"/>
    <cellStyle name="Comma 2 16 2 2 2 2" xfId="301"/>
    <cellStyle name="Comma 2 16 2 2 3" xfId="302"/>
    <cellStyle name="Comma 2 16 2 3" xfId="303"/>
    <cellStyle name="Comma 2 16 2 4" xfId="304"/>
    <cellStyle name="Comma 2 16 2 4 2" xfId="305"/>
    <cellStyle name="Comma 2 16 3" xfId="306"/>
    <cellStyle name="Comma 2 16 4" xfId="307"/>
    <cellStyle name="Comma 2 16 5" xfId="308"/>
    <cellStyle name="Comma 2 16 6" xfId="309"/>
    <cellStyle name="Comma 2 16 7" xfId="310"/>
    <cellStyle name="Comma 2 16 8" xfId="311"/>
    <cellStyle name="Comma 2 16 9" xfId="312"/>
    <cellStyle name="Comma 2 17" xfId="313"/>
    <cellStyle name="Comma 2 17 10" xfId="314"/>
    <cellStyle name="Comma 2 17 11" xfId="315"/>
    <cellStyle name="Comma 2 17 12" xfId="316"/>
    <cellStyle name="Comma 2 17 13" xfId="317"/>
    <cellStyle name="Comma 2 17 14" xfId="318"/>
    <cellStyle name="Comma 2 17 15" xfId="319"/>
    <cellStyle name="Comma 2 17 2" xfId="320"/>
    <cellStyle name="Comma 2 17 2 2" xfId="321"/>
    <cellStyle name="Comma 2 17 2 2 2" xfId="322"/>
    <cellStyle name="Comma 2 17 2 2 2 2" xfId="323"/>
    <cellStyle name="Comma 2 17 2 2 3" xfId="324"/>
    <cellStyle name="Comma 2 17 2 3" xfId="325"/>
    <cellStyle name="Comma 2 17 2 4" xfId="326"/>
    <cellStyle name="Comma 2 17 2 4 2" xfId="327"/>
    <cellStyle name="Comma 2 17 3" xfId="328"/>
    <cellStyle name="Comma 2 17 4" xfId="329"/>
    <cellStyle name="Comma 2 17 5" xfId="330"/>
    <cellStyle name="Comma 2 17 6" xfId="331"/>
    <cellStyle name="Comma 2 17 7" xfId="332"/>
    <cellStyle name="Comma 2 17 8" xfId="333"/>
    <cellStyle name="Comma 2 17 9" xfId="334"/>
    <cellStyle name="Comma 2 18" xfId="335"/>
    <cellStyle name="Comma 2 18 10" xfId="336"/>
    <cellStyle name="Comma 2 18 11" xfId="337"/>
    <cellStyle name="Comma 2 18 12" xfId="338"/>
    <cellStyle name="Comma 2 18 13" xfId="339"/>
    <cellStyle name="Comma 2 18 14" xfId="340"/>
    <cellStyle name="Comma 2 18 15" xfId="341"/>
    <cellStyle name="Comma 2 18 2" xfId="342"/>
    <cellStyle name="Comma 2 18 2 2" xfId="343"/>
    <cellStyle name="Comma 2 18 2 2 2" xfId="344"/>
    <cellStyle name="Comma 2 18 2 2 2 2" xfId="345"/>
    <cellStyle name="Comma 2 18 2 2 3" xfId="346"/>
    <cellStyle name="Comma 2 18 2 3" xfId="347"/>
    <cellStyle name="Comma 2 18 2 4" xfId="348"/>
    <cellStyle name="Comma 2 18 2 4 2" xfId="349"/>
    <cellStyle name="Comma 2 18 3" xfId="350"/>
    <cellStyle name="Comma 2 18 4" xfId="351"/>
    <cellStyle name="Comma 2 18 5" xfId="352"/>
    <cellStyle name="Comma 2 18 6" xfId="353"/>
    <cellStyle name="Comma 2 18 7" xfId="354"/>
    <cellStyle name="Comma 2 18 8" xfId="355"/>
    <cellStyle name="Comma 2 18 9" xfId="356"/>
    <cellStyle name="Comma 2 19" xfId="357"/>
    <cellStyle name="Comma 2 19 10" xfId="358"/>
    <cellStyle name="Comma 2 19 11" xfId="359"/>
    <cellStyle name="Comma 2 19 12" xfId="360"/>
    <cellStyle name="Comma 2 19 13" xfId="361"/>
    <cellStyle name="Comma 2 19 14" xfId="362"/>
    <cellStyle name="Comma 2 19 15" xfId="363"/>
    <cellStyle name="Comma 2 19 2" xfId="364"/>
    <cellStyle name="Comma 2 19 2 2" xfId="365"/>
    <cellStyle name="Comma 2 19 2 2 2" xfId="366"/>
    <cellStyle name="Comma 2 19 2 2 2 2" xfId="367"/>
    <cellStyle name="Comma 2 19 2 2 3" xfId="368"/>
    <cellStyle name="Comma 2 19 2 3" xfId="369"/>
    <cellStyle name="Comma 2 19 2 4" xfId="370"/>
    <cellStyle name="Comma 2 19 2 4 2" xfId="371"/>
    <cellStyle name="Comma 2 19 3" xfId="372"/>
    <cellStyle name="Comma 2 19 4" xfId="373"/>
    <cellStyle name="Comma 2 19 5" xfId="374"/>
    <cellStyle name="Comma 2 19 6" xfId="375"/>
    <cellStyle name="Comma 2 19 7" xfId="376"/>
    <cellStyle name="Comma 2 19 8" xfId="377"/>
    <cellStyle name="Comma 2 19 9" xfId="378"/>
    <cellStyle name="Comma 2 2" xfId="379"/>
    <cellStyle name="Comma 2 2 10" xfId="380"/>
    <cellStyle name="Comma 2 2 10 10" xfId="381"/>
    <cellStyle name="Comma 2 2 10 11" xfId="382"/>
    <cellStyle name="Comma 2 2 10 12" xfId="383"/>
    <cellStyle name="Comma 2 2 10 13" xfId="384"/>
    <cellStyle name="Comma 2 2 10 14" xfId="385"/>
    <cellStyle name="Comma 2 2 10 15" xfId="386"/>
    <cellStyle name="Comma 2 2 10 2" xfId="387"/>
    <cellStyle name="Comma 2 2 10 2 2" xfId="388"/>
    <cellStyle name="Comma 2 2 10 2 2 2" xfId="389"/>
    <cellStyle name="Comma 2 2 10 2 2 2 2" xfId="390"/>
    <cellStyle name="Comma 2 2 10 2 2 3" xfId="391"/>
    <cellStyle name="Comma 2 2 10 2 3" xfId="392"/>
    <cellStyle name="Comma 2 2 10 2 4" xfId="393"/>
    <cellStyle name="Comma 2 2 10 2 4 2" xfId="394"/>
    <cellStyle name="Comma 2 2 10 3" xfId="395"/>
    <cellStyle name="Comma 2 2 10 4" xfId="396"/>
    <cellStyle name="Comma 2 2 10 5" xfId="397"/>
    <cellStyle name="Comma 2 2 10 6" xfId="398"/>
    <cellStyle name="Comma 2 2 10 7" xfId="399"/>
    <cellStyle name="Comma 2 2 10 8" xfId="400"/>
    <cellStyle name="Comma 2 2 10 9" xfId="401"/>
    <cellStyle name="Comma 2 2 11" xfId="402"/>
    <cellStyle name="Comma 2 2 11 10" xfId="403"/>
    <cellStyle name="Comma 2 2 11 11" xfId="404"/>
    <cellStyle name="Comma 2 2 11 12" xfId="405"/>
    <cellStyle name="Comma 2 2 11 13" xfId="406"/>
    <cellStyle name="Comma 2 2 11 14" xfId="407"/>
    <cellStyle name="Comma 2 2 11 15" xfId="408"/>
    <cellStyle name="Comma 2 2 11 2" xfId="409"/>
    <cellStyle name="Comma 2 2 11 2 2" xfId="410"/>
    <cellStyle name="Comma 2 2 11 2 2 2" xfId="411"/>
    <cellStyle name="Comma 2 2 11 2 2 2 2" xfId="412"/>
    <cellStyle name="Comma 2 2 11 2 2 3" xfId="413"/>
    <cellStyle name="Comma 2 2 11 2 3" xfId="414"/>
    <cellStyle name="Comma 2 2 11 2 4" xfId="415"/>
    <cellStyle name="Comma 2 2 11 2 4 2" xfId="416"/>
    <cellStyle name="Comma 2 2 11 3" xfId="417"/>
    <cellStyle name="Comma 2 2 11 4" xfId="418"/>
    <cellStyle name="Comma 2 2 11 5" xfId="419"/>
    <cellStyle name="Comma 2 2 11 6" xfId="420"/>
    <cellStyle name="Comma 2 2 11 7" xfId="421"/>
    <cellStyle name="Comma 2 2 11 8" xfId="422"/>
    <cellStyle name="Comma 2 2 11 9" xfId="423"/>
    <cellStyle name="Comma 2 2 12" xfId="424"/>
    <cellStyle name="Comma 2 2 12 10" xfId="425"/>
    <cellStyle name="Comma 2 2 12 11" xfId="426"/>
    <cellStyle name="Comma 2 2 12 12" xfId="427"/>
    <cellStyle name="Comma 2 2 12 13" xfId="428"/>
    <cellStyle name="Comma 2 2 12 14" xfId="429"/>
    <cellStyle name="Comma 2 2 12 15" xfId="430"/>
    <cellStyle name="Comma 2 2 12 2" xfId="431"/>
    <cellStyle name="Comma 2 2 12 2 2" xfId="432"/>
    <cellStyle name="Comma 2 2 12 2 2 2" xfId="433"/>
    <cellStyle name="Comma 2 2 12 2 2 2 2" xfId="434"/>
    <cellStyle name="Comma 2 2 12 2 2 3" xfId="435"/>
    <cellStyle name="Comma 2 2 12 2 3" xfId="436"/>
    <cellStyle name="Comma 2 2 12 2 4" xfId="437"/>
    <cellStyle name="Comma 2 2 12 2 4 2" xfId="438"/>
    <cellStyle name="Comma 2 2 12 3" xfId="439"/>
    <cellStyle name="Comma 2 2 12 4" xfId="440"/>
    <cellStyle name="Comma 2 2 12 5" xfId="441"/>
    <cellStyle name="Comma 2 2 12 6" xfId="442"/>
    <cellStyle name="Comma 2 2 12 7" xfId="443"/>
    <cellStyle name="Comma 2 2 12 8" xfId="444"/>
    <cellStyle name="Comma 2 2 12 9" xfId="445"/>
    <cellStyle name="Comma 2 2 13" xfId="446"/>
    <cellStyle name="Comma 2 2 13 10" xfId="447"/>
    <cellStyle name="Comma 2 2 13 11" xfId="448"/>
    <cellStyle name="Comma 2 2 13 12" xfId="449"/>
    <cellStyle name="Comma 2 2 13 13" xfId="450"/>
    <cellStyle name="Comma 2 2 13 14" xfId="451"/>
    <cellStyle name="Comma 2 2 13 15" xfId="452"/>
    <cellStyle name="Comma 2 2 13 2" xfId="453"/>
    <cellStyle name="Comma 2 2 13 2 2" xfId="454"/>
    <cellStyle name="Comma 2 2 13 2 2 2" xfId="455"/>
    <cellStyle name="Comma 2 2 13 2 2 2 2" xfId="456"/>
    <cellStyle name="Comma 2 2 13 2 2 3" xfId="457"/>
    <cellStyle name="Comma 2 2 13 2 3" xfId="458"/>
    <cellStyle name="Comma 2 2 13 2 4" xfId="459"/>
    <cellStyle name="Comma 2 2 13 2 4 2" xfId="460"/>
    <cellStyle name="Comma 2 2 13 3" xfId="461"/>
    <cellStyle name="Comma 2 2 13 4" xfId="462"/>
    <cellStyle name="Comma 2 2 13 5" xfId="463"/>
    <cellStyle name="Comma 2 2 13 6" xfId="464"/>
    <cellStyle name="Comma 2 2 13 7" xfId="465"/>
    <cellStyle name="Comma 2 2 13 8" xfId="466"/>
    <cellStyle name="Comma 2 2 13 9" xfId="467"/>
    <cellStyle name="Comma 2 2 14" xfId="468"/>
    <cellStyle name="Comma 2 2 14 10" xfId="469"/>
    <cellStyle name="Comma 2 2 14 11" xfId="470"/>
    <cellStyle name="Comma 2 2 14 12" xfId="471"/>
    <cellStyle name="Comma 2 2 14 13" xfId="472"/>
    <cellStyle name="Comma 2 2 14 14" xfId="473"/>
    <cellStyle name="Comma 2 2 14 15" xfId="474"/>
    <cellStyle name="Comma 2 2 14 2" xfId="475"/>
    <cellStyle name="Comma 2 2 14 2 2" xfId="476"/>
    <cellStyle name="Comma 2 2 14 2 2 2" xfId="477"/>
    <cellStyle name="Comma 2 2 14 2 2 2 2" xfId="478"/>
    <cellStyle name="Comma 2 2 14 2 2 3" xfId="479"/>
    <cellStyle name="Comma 2 2 14 2 3" xfId="480"/>
    <cellStyle name="Comma 2 2 14 2 4" xfId="481"/>
    <cellStyle name="Comma 2 2 14 2 4 2" xfId="482"/>
    <cellStyle name="Comma 2 2 14 3" xfId="483"/>
    <cellStyle name="Comma 2 2 14 4" xfId="484"/>
    <cellStyle name="Comma 2 2 14 5" xfId="485"/>
    <cellStyle name="Comma 2 2 14 6" xfId="486"/>
    <cellStyle name="Comma 2 2 14 7" xfId="487"/>
    <cellStyle name="Comma 2 2 14 8" xfId="488"/>
    <cellStyle name="Comma 2 2 14 9" xfId="489"/>
    <cellStyle name="Comma 2 2 15" xfId="490"/>
    <cellStyle name="Comma 2 2 15 10" xfId="491"/>
    <cellStyle name="Comma 2 2 15 11" xfId="492"/>
    <cellStyle name="Comma 2 2 15 12" xfId="493"/>
    <cellStyle name="Comma 2 2 15 13" xfId="494"/>
    <cellStyle name="Comma 2 2 15 14" xfId="495"/>
    <cellStyle name="Comma 2 2 15 15" xfId="496"/>
    <cellStyle name="Comma 2 2 15 2" xfId="497"/>
    <cellStyle name="Comma 2 2 15 2 2" xfId="498"/>
    <cellStyle name="Comma 2 2 15 2 2 2" xfId="499"/>
    <cellStyle name="Comma 2 2 15 2 2 2 2" xfId="500"/>
    <cellStyle name="Comma 2 2 15 2 2 3" xfId="501"/>
    <cellStyle name="Comma 2 2 15 2 3" xfId="502"/>
    <cellStyle name="Comma 2 2 15 2 4" xfId="503"/>
    <cellStyle name="Comma 2 2 15 2 4 2" xfId="504"/>
    <cellStyle name="Comma 2 2 15 3" xfId="505"/>
    <cellStyle name="Comma 2 2 15 4" xfId="506"/>
    <cellStyle name="Comma 2 2 15 5" xfId="507"/>
    <cellStyle name="Comma 2 2 15 6" xfId="508"/>
    <cellStyle name="Comma 2 2 15 7" xfId="509"/>
    <cellStyle name="Comma 2 2 15 8" xfId="510"/>
    <cellStyle name="Comma 2 2 15 9" xfId="511"/>
    <cellStyle name="Comma 2 2 16" xfId="512"/>
    <cellStyle name="Comma 2 2 16 10" xfId="513"/>
    <cellStyle name="Comma 2 2 16 11" xfId="514"/>
    <cellStyle name="Comma 2 2 16 12" xfId="515"/>
    <cellStyle name="Comma 2 2 16 13" xfId="516"/>
    <cellStyle name="Comma 2 2 16 14" xfId="517"/>
    <cellStyle name="Comma 2 2 16 15" xfId="518"/>
    <cellStyle name="Comma 2 2 16 2" xfId="519"/>
    <cellStyle name="Comma 2 2 16 2 2" xfId="520"/>
    <cellStyle name="Comma 2 2 16 2 2 2" xfId="521"/>
    <cellStyle name="Comma 2 2 16 2 2 2 2" xfId="522"/>
    <cellStyle name="Comma 2 2 16 2 2 3" xfId="523"/>
    <cellStyle name="Comma 2 2 16 2 3" xfId="524"/>
    <cellStyle name="Comma 2 2 16 2 4" xfId="525"/>
    <cellStyle name="Comma 2 2 16 2 4 2" xfId="526"/>
    <cellStyle name="Comma 2 2 16 3" xfId="527"/>
    <cellStyle name="Comma 2 2 16 4" xfId="528"/>
    <cellStyle name="Comma 2 2 16 5" xfId="529"/>
    <cellStyle name="Comma 2 2 16 6" xfId="530"/>
    <cellStyle name="Comma 2 2 16 7" xfId="531"/>
    <cellStyle name="Comma 2 2 16 8" xfId="532"/>
    <cellStyle name="Comma 2 2 16 9" xfId="533"/>
    <cellStyle name="Comma 2 2 17" xfId="534"/>
    <cellStyle name="Comma 2 2 17 10" xfId="535"/>
    <cellStyle name="Comma 2 2 17 11" xfId="536"/>
    <cellStyle name="Comma 2 2 17 12" xfId="537"/>
    <cellStyle name="Comma 2 2 17 13" xfId="538"/>
    <cellStyle name="Comma 2 2 17 14" xfId="539"/>
    <cellStyle name="Comma 2 2 17 15" xfId="540"/>
    <cellStyle name="Comma 2 2 17 2" xfId="541"/>
    <cellStyle name="Comma 2 2 17 2 2" xfId="542"/>
    <cellStyle name="Comma 2 2 17 2 2 2" xfId="543"/>
    <cellStyle name="Comma 2 2 17 2 2 2 2" xfId="544"/>
    <cellStyle name="Comma 2 2 17 2 2 3" xfId="545"/>
    <cellStyle name="Comma 2 2 17 2 3" xfId="546"/>
    <cellStyle name="Comma 2 2 17 2 4" xfId="547"/>
    <cellStyle name="Comma 2 2 17 2 4 2" xfId="548"/>
    <cellStyle name="Comma 2 2 17 3" xfId="549"/>
    <cellStyle name="Comma 2 2 17 4" xfId="550"/>
    <cellStyle name="Comma 2 2 17 5" xfId="551"/>
    <cellStyle name="Comma 2 2 17 6" xfId="552"/>
    <cellStyle name="Comma 2 2 17 7" xfId="553"/>
    <cellStyle name="Comma 2 2 17 8" xfId="554"/>
    <cellStyle name="Comma 2 2 17 9" xfId="555"/>
    <cellStyle name="Comma 2 2 18" xfId="556"/>
    <cellStyle name="Comma 2 2 18 10" xfId="557"/>
    <cellStyle name="Comma 2 2 18 11" xfId="558"/>
    <cellStyle name="Comma 2 2 18 12" xfId="559"/>
    <cellStyle name="Comma 2 2 18 13" xfId="560"/>
    <cellStyle name="Comma 2 2 18 14" xfId="561"/>
    <cellStyle name="Comma 2 2 18 15" xfId="562"/>
    <cellStyle name="Comma 2 2 18 2" xfId="563"/>
    <cellStyle name="Comma 2 2 18 2 2" xfId="564"/>
    <cellStyle name="Comma 2 2 18 2 2 2" xfId="565"/>
    <cellStyle name="Comma 2 2 18 2 2 2 2" xfId="566"/>
    <cellStyle name="Comma 2 2 18 2 2 3" xfId="567"/>
    <cellStyle name="Comma 2 2 18 2 3" xfId="568"/>
    <cellStyle name="Comma 2 2 18 2 4" xfId="569"/>
    <cellStyle name="Comma 2 2 18 2 4 2" xfId="570"/>
    <cellStyle name="Comma 2 2 18 3" xfId="571"/>
    <cellStyle name="Comma 2 2 18 4" xfId="572"/>
    <cellStyle name="Comma 2 2 18 5" xfId="573"/>
    <cellStyle name="Comma 2 2 18 6" xfId="574"/>
    <cellStyle name="Comma 2 2 18 7" xfId="575"/>
    <cellStyle name="Comma 2 2 18 8" xfId="576"/>
    <cellStyle name="Comma 2 2 18 9" xfId="577"/>
    <cellStyle name="Comma 2 2 19" xfId="578"/>
    <cellStyle name="Comma 2 2 19 10" xfId="579"/>
    <cellStyle name="Comma 2 2 19 11" xfId="580"/>
    <cellStyle name="Comma 2 2 19 12" xfId="581"/>
    <cellStyle name="Comma 2 2 19 13" xfId="582"/>
    <cellStyle name="Comma 2 2 19 14" xfId="583"/>
    <cellStyle name="Comma 2 2 19 15" xfId="584"/>
    <cellStyle name="Comma 2 2 19 2" xfId="585"/>
    <cellStyle name="Comma 2 2 19 2 2" xfId="586"/>
    <cellStyle name="Comma 2 2 19 2 2 2" xfId="587"/>
    <cellStyle name="Comma 2 2 19 2 2 2 2" xfId="588"/>
    <cellStyle name="Comma 2 2 19 2 2 3" xfId="589"/>
    <cellStyle name="Comma 2 2 19 2 3" xfId="590"/>
    <cellStyle name="Comma 2 2 19 2 4" xfId="591"/>
    <cellStyle name="Comma 2 2 19 2 4 2" xfId="592"/>
    <cellStyle name="Comma 2 2 19 3" xfId="593"/>
    <cellStyle name="Comma 2 2 19 4" xfId="594"/>
    <cellStyle name="Comma 2 2 19 5" xfId="595"/>
    <cellStyle name="Comma 2 2 19 6" xfId="596"/>
    <cellStyle name="Comma 2 2 19 7" xfId="597"/>
    <cellStyle name="Comma 2 2 19 8" xfId="598"/>
    <cellStyle name="Comma 2 2 19 9" xfId="599"/>
    <cellStyle name="Comma 2 2 2" xfId="600"/>
    <cellStyle name="Comma 2 2 2 10" xfId="601"/>
    <cellStyle name="Comma 2 2 2 11" xfId="602"/>
    <cellStyle name="Comma 2 2 2 12" xfId="603"/>
    <cellStyle name="Comma 2 2 2 13" xfId="604"/>
    <cellStyle name="Comma 2 2 2 14" xfId="605"/>
    <cellStyle name="Comma 2 2 2 15" xfId="606"/>
    <cellStyle name="Comma 2 2 2 2" xfId="607"/>
    <cellStyle name="Comma 2 2 2 2 2" xfId="608"/>
    <cellStyle name="Comma 2 2 2 2 2 2" xfId="609"/>
    <cellStyle name="Comma 2 2 2 2 2 2 2" xfId="610"/>
    <cellStyle name="Comma 2 2 2 2 2 3" xfId="611"/>
    <cellStyle name="Comma 2 2 2 2 3" xfId="612"/>
    <cellStyle name="Comma 2 2 2 2 4" xfId="613"/>
    <cellStyle name="Comma 2 2 2 2 4 2" xfId="614"/>
    <cellStyle name="Comma 2 2 2 3" xfId="615"/>
    <cellStyle name="Comma 2 2 2 4" xfId="616"/>
    <cellStyle name="Comma 2 2 2 5" xfId="617"/>
    <cellStyle name="Comma 2 2 2 6" xfId="618"/>
    <cellStyle name="Comma 2 2 2 7" xfId="619"/>
    <cellStyle name="Comma 2 2 2 8" xfId="620"/>
    <cellStyle name="Comma 2 2 2 9" xfId="621"/>
    <cellStyle name="Comma 2 2 20" xfId="622"/>
    <cellStyle name="Comma 2 2 20 10" xfId="623"/>
    <cellStyle name="Comma 2 2 20 11" xfId="624"/>
    <cellStyle name="Comma 2 2 20 12" xfId="625"/>
    <cellStyle name="Comma 2 2 20 13" xfId="626"/>
    <cellStyle name="Comma 2 2 20 14" xfId="627"/>
    <cellStyle name="Comma 2 2 20 15" xfId="628"/>
    <cellStyle name="Comma 2 2 20 2" xfId="629"/>
    <cellStyle name="Comma 2 2 20 2 2" xfId="630"/>
    <cellStyle name="Comma 2 2 20 2 2 2" xfId="631"/>
    <cellStyle name="Comma 2 2 20 2 2 2 2" xfId="632"/>
    <cellStyle name="Comma 2 2 20 2 2 3" xfId="633"/>
    <cellStyle name="Comma 2 2 20 2 3" xfId="634"/>
    <cellStyle name="Comma 2 2 20 2 4" xfId="635"/>
    <cellStyle name="Comma 2 2 20 2 4 2" xfId="636"/>
    <cellStyle name="Comma 2 2 20 3" xfId="637"/>
    <cellStyle name="Comma 2 2 20 4" xfId="638"/>
    <cellStyle name="Comma 2 2 20 5" xfId="639"/>
    <cellStyle name="Comma 2 2 20 6" xfId="640"/>
    <cellStyle name="Comma 2 2 20 7" xfId="641"/>
    <cellStyle name="Comma 2 2 20 8" xfId="642"/>
    <cellStyle name="Comma 2 2 20 9" xfId="643"/>
    <cellStyle name="Comma 2 2 21" xfId="644"/>
    <cellStyle name="Comma 2 2 21 10" xfId="645"/>
    <cellStyle name="Comma 2 2 21 11" xfId="646"/>
    <cellStyle name="Comma 2 2 21 12" xfId="647"/>
    <cellStyle name="Comma 2 2 21 13" xfId="648"/>
    <cellStyle name="Comma 2 2 21 14" xfId="649"/>
    <cellStyle name="Comma 2 2 21 15" xfId="650"/>
    <cellStyle name="Comma 2 2 21 2" xfId="651"/>
    <cellStyle name="Comma 2 2 21 2 2" xfId="652"/>
    <cellStyle name="Comma 2 2 21 2 2 2" xfId="653"/>
    <cellStyle name="Comma 2 2 21 2 2 2 2" xfId="654"/>
    <cellStyle name="Comma 2 2 21 2 2 3" xfId="655"/>
    <cellStyle name="Comma 2 2 21 2 3" xfId="656"/>
    <cellStyle name="Comma 2 2 21 2 4" xfId="657"/>
    <cellStyle name="Comma 2 2 21 2 4 2" xfId="658"/>
    <cellStyle name="Comma 2 2 21 3" xfId="659"/>
    <cellStyle name="Comma 2 2 21 4" xfId="660"/>
    <cellStyle name="Comma 2 2 21 5" xfId="661"/>
    <cellStyle name="Comma 2 2 21 6" xfId="662"/>
    <cellStyle name="Comma 2 2 21 7" xfId="663"/>
    <cellStyle name="Comma 2 2 21 8" xfId="664"/>
    <cellStyle name="Comma 2 2 21 9" xfId="665"/>
    <cellStyle name="Comma 2 2 22" xfId="666"/>
    <cellStyle name="Comma 2 2 22 10" xfId="667"/>
    <cellStyle name="Comma 2 2 22 11" xfId="668"/>
    <cellStyle name="Comma 2 2 22 12" xfId="669"/>
    <cellStyle name="Comma 2 2 22 13" xfId="670"/>
    <cellStyle name="Comma 2 2 22 14" xfId="671"/>
    <cellStyle name="Comma 2 2 22 15" xfId="672"/>
    <cellStyle name="Comma 2 2 22 2" xfId="673"/>
    <cellStyle name="Comma 2 2 22 2 2" xfId="674"/>
    <cellStyle name="Comma 2 2 22 2 2 2" xfId="675"/>
    <cellStyle name="Comma 2 2 22 2 2 2 2" xfId="676"/>
    <cellStyle name="Comma 2 2 22 2 2 3" xfId="677"/>
    <cellStyle name="Comma 2 2 22 2 3" xfId="678"/>
    <cellStyle name="Comma 2 2 22 2 4" xfId="679"/>
    <cellStyle name="Comma 2 2 22 2 4 2" xfId="680"/>
    <cellStyle name="Comma 2 2 22 3" xfId="681"/>
    <cellStyle name="Comma 2 2 22 4" xfId="682"/>
    <cellStyle name="Comma 2 2 22 5" xfId="683"/>
    <cellStyle name="Comma 2 2 22 6" xfId="684"/>
    <cellStyle name="Comma 2 2 22 7" xfId="685"/>
    <cellStyle name="Comma 2 2 22 8" xfId="686"/>
    <cellStyle name="Comma 2 2 22 9" xfId="687"/>
    <cellStyle name="Comma 2 2 23" xfId="688"/>
    <cellStyle name="Comma 2 2 23 10" xfId="689"/>
    <cellStyle name="Comma 2 2 23 11" xfId="690"/>
    <cellStyle name="Comma 2 2 23 12" xfId="691"/>
    <cellStyle name="Comma 2 2 23 13" xfId="692"/>
    <cellStyle name="Comma 2 2 23 14" xfId="693"/>
    <cellStyle name="Comma 2 2 23 15" xfId="694"/>
    <cellStyle name="Comma 2 2 23 2" xfId="695"/>
    <cellStyle name="Comma 2 2 23 2 2" xfId="696"/>
    <cellStyle name="Comma 2 2 23 2 2 2" xfId="697"/>
    <cellStyle name="Comma 2 2 23 2 2 2 2" xfId="698"/>
    <cellStyle name="Comma 2 2 23 2 2 3" xfId="699"/>
    <cellStyle name="Comma 2 2 23 2 3" xfId="700"/>
    <cellStyle name="Comma 2 2 23 2 4" xfId="701"/>
    <cellStyle name="Comma 2 2 23 2 4 2" xfId="702"/>
    <cellStyle name="Comma 2 2 23 3" xfId="703"/>
    <cellStyle name="Comma 2 2 23 4" xfId="704"/>
    <cellStyle name="Comma 2 2 23 5" xfId="705"/>
    <cellStyle name="Comma 2 2 23 6" xfId="706"/>
    <cellStyle name="Comma 2 2 23 7" xfId="707"/>
    <cellStyle name="Comma 2 2 23 8" xfId="708"/>
    <cellStyle name="Comma 2 2 23 9" xfId="709"/>
    <cellStyle name="Comma 2 2 24" xfId="710"/>
    <cellStyle name="Comma 2 2 24 10" xfId="711"/>
    <cellStyle name="Comma 2 2 24 11" xfId="712"/>
    <cellStyle name="Comma 2 2 24 12" xfId="713"/>
    <cellStyle name="Comma 2 2 24 13" xfId="714"/>
    <cellStyle name="Comma 2 2 24 14" xfId="715"/>
    <cellStyle name="Comma 2 2 24 15" xfId="716"/>
    <cellStyle name="Comma 2 2 24 2" xfId="717"/>
    <cellStyle name="Comma 2 2 24 2 2" xfId="718"/>
    <cellStyle name="Comma 2 2 24 2 2 2" xfId="719"/>
    <cellStyle name="Comma 2 2 24 2 2 2 2" xfId="720"/>
    <cellStyle name="Comma 2 2 24 2 2 3" xfId="721"/>
    <cellStyle name="Comma 2 2 24 2 3" xfId="722"/>
    <cellStyle name="Comma 2 2 24 2 4" xfId="723"/>
    <cellStyle name="Comma 2 2 24 2 4 2" xfId="724"/>
    <cellStyle name="Comma 2 2 24 3" xfId="725"/>
    <cellStyle name="Comma 2 2 24 4" xfId="726"/>
    <cellStyle name="Comma 2 2 24 5" xfId="727"/>
    <cellStyle name="Comma 2 2 24 6" xfId="728"/>
    <cellStyle name="Comma 2 2 24 7" xfId="729"/>
    <cellStyle name="Comma 2 2 24 8" xfId="730"/>
    <cellStyle name="Comma 2 2 24 9" xfId="731"/>
    <cellStyle name="Comma 2 2 25" xfId="732"/>
    <cellStyle name="Comma 2 2 25 10" xfId="733"/>
    <cellStyle name="Comma 2 2 25 11" xfId="734"/>
    <cellStyle name="Comma 2 2 25 12" xfId="735"/>
    <cellStyle name="Comma 2 2 25 13" xfId="736"/>
    <cellStyle name="Comma 2 2 25 14" xfId="737"/>
    <cellStyle name="Comma 2 2 25 15" xfId="738"/>
    <cellStyle name="Comma 2 2 25 2" xfId="739"/>
    <cellStyle name="Comma 2 2 25 2 2" xfId="740"/>
    <cellStyle name="Comma 2 2 25 2 2 2" xfId="741"/>
    <cellStyle name="Comma 2 2 25 2 2 2 2" xfId="742"/>
    <cellStyle name="Comma 2 2 25 2 2 3" xfId="743"/>
    <cellStyle name="Comma 2 2 25 2 3" xfId="744"/>
    <cellStyle name="Comma 2 2 25 2 4" xfId="745"/>
    <cellStyle name="Comma 2 2 25 2 4 2" xfId="746"/>
    <cellStyle name="Comma 2 2 25 3" xfId="747"/>
    <cellStyle name="Comma 2 2 25 4" xfId="748"/>
    <cellStyle name="Comma 2 2 25 5" xfId="749"/>
    <cellStyle name="Comma 2 2 25 6" xfId="750"/>
    <cellStyle name="Comma 2 2 25 7" xfId="751"/>
    <cellStyle name="Comma 2 2 25 8" xfId="752"/>
    <cellStyle name="Comma 2 2 25 9" xfId="753"/>
    <cellStyle name="Comma 2 2 26" xfId="754"/>
    <cellStyle name="Comma 2 2 26 10" xfId="755"/>
    <cellStyle name="Comma 2 2 26 11" xfId="756"/>
    <cellStyle name="Comma 2 2 26 12" xfId="757"/>
    <cellStyle name="Comma 2 2 26 13" xfId="758"/>
    <cellStyle name="Comma 2 2 26 14" xfId="759"/>
    <cellStyle name="Comma 2 2 26 15" xfId="760"/>
    <cellStyle name="Comma 2 2 26 2" xfId="761"/>
    <cellStyle name="Comma 2 2 26 2 2" xfId="762"/>
    <cellStyle name="Comma 2 2 26 2 2 2" xfId="763"/>
    <cellStyle name="Comma 2 2 26 2 2 2 2" xfId="764"/>
    <cellStyle name="Comma 2 2 26 2 2 3" xfId="765"/>
    <cellStyle name="Comma 2 2 26 2 3" xfId="766"/>
    <cellStyle name="Comma 2 2 26 2 4" xfId="767"/>
    <cellStyle name="Comma 2 2 26 2 4 2" xfId="768"/>
    <cellStyle name="Comma 2 2 26 3" xfId="769"/>
    <cellStyle name="Comma 2 2 26 4" xfId="770"/>
    <cellStyle name="Comma 2 2 26 5" xfId="771"/>
    <cellStyle name="Comma 2 2 26 6" xfId="772"/>
    <cellStyle name="Comma 2 2 26 7" xfId="773"/>
    <cellStyle name="Comma 2 2 26 8" xfId="774"/>
    <cellStyle name="Comma 2 2 26 9" xfId="775"/>
    <cellStyle name="Comma 2 2 27" xfId="776"/>
    <cellStyle name="Comma 2 2 27 10" xfId="777"/>
    <cellStyle name="Comma 2 2 27 11" xfId="778"/>
    <cellStyle name="Comma 2 2 27 12" xfId="779"/>
    <cellStyle name="Comma 2 2 27 13" xfId="780"/>
    <cellStyle name="Comma 2 2 27 14" xfId="781"/>
    <cellStyle name="Comma 2 2 27 15" xfId="782"/>
    <cellStyle name="Comma 2 2 27 2" xfId="783"/>
    <cellStyle name="Comma 2 2 27 2 2" xfId="784"/>
    <cellStyle name="Comma 2 2 27 2 2 2" xfId="785"/>
    <cellStyle name="Comma 2 2 27 2 2 2 2" xfId="786"/>
    <cellStyle name="Comma 2 2 27 2 2 3" xfId="787"/>
    <cellStyle name="Comma 2 2 27 2 3" xfId="788"/>
    <cellStyle name="Comma 2 2 27 2 4" xfId="789"/>
    <cellStyle name="Comma 2 2 27 2 4 2" xfId="790"/>
    <cellStyle name="Comma 2 2 27 3" xfId="791"/>
    <cellStyle name="Comma 2 2 27 4" xfId="792"/>
    <cellStyle name="Comma 2 2 27 5" xfId="793"/>
    <cellStyle name="Comma 2 2 27 6" xfId="794"/>
    <cellStyle name="Comma 2 2 27 7" xfId="795"/>
    <cellStyle name="Comma 2 2 27 8" xfId="796"/>
    <cellStyle name="Comma 2 2 27 9" xfId="797"/>
    <cellStyle name="Comma 2 2 28" xfId="798"/>
    <cellStyle name="Comma 2 2 28 10" xfId="799"/>
    <cellStyle name="Comma 2 2 28 11" xfId="800"/>
    <cellStyle name="Comma 2 2 28 12" xfId="801"/>
    <cellStyle name="Comma 2 2 28 13" xfId="802"/>
    <cellStyle name="Comma 2 2 28 14" xfId="803"/>
    <cellStyle name="Comma 2 2 28 15" xfId="804"/>
    <cellStyle name="Comma 2 2 28 2" xfId="805"/>
    <cellStyle name="Comma 2 2 28 2 2" xfId="806"/>
    <cellStyle name="Comma 2 2 28 2 2 2" xfId="807"/>
    <cellStyle name="Comma 2 2 28 2 2 2 2" xfId="808"/>
    <cellStyle name="Comma 2 2 28 2 2 3" xfId="809"/>
    <cellStyle name="Comma 2 2 28 2 3" xfId="810"/>
    <cellStyle name="Comma 2 2 28 2 4" xfId="811"/>
    <cellStyle name="Comma 2 2 28 2 4 2" xfId="812"/>
    <cellStyle name="Comma 2 2 28 3" xfId="813"/>
    <cellStyle name="Comma 2 2 28 4" xfId="814"/>
    <cellStyle name="Comma 2 2 28 5" xfId="815"/>
    <cellStyle name="Comma 2 2 28 6" xfId="816"/>
    <cellStyle name="Comma 2 2 28 7" xfId="817"/>
    <cellStyle name="Comma 2 2 28 8" xfId="818"/>
    <cellStyle name="Comma 2 2 28 9" xfId="819"/>
    <cellStyle name="Comma 2 2 29" xfId="820"/>
    <cellStyle name="Comma 2 2 29 10" xfId="821"/>
    <cellStyle name="Comma 2 2 29 11" xfId="822"/>
    <cellStyle name="Comma 2 2 29 12" xfId="823"/>
    <cellStyle name="Comma 2 2 29 13" xfId="824"/>
    <cellStyle name="Comma 2 2 29 14" xfId="825"/>
    <cellStyle name="Comma 2 2 29 15" xfId="826"/>
    <cellStyle name="Comma 2 2 29 2" xfId="827"/>
    <cellStyle name="Comma 2 2 29 2 2" xfId="828"/>
    <cellStyle name="Comma 2 2 29 2 2 2" xfId="829"/>
    <cellStyle name="Comma 2 2 29 2 2 2 2" xfId="830"/>
    <cellStyle name="Comma 2 2 29 2 2 3" xfId="831"/>
    <cellStyle name="Comma 2 2 29 2 3" xfId="832"/>
    <cellStyle name="Comma 2 2 29 2 4" xfId="833"/>
    <cellStyle name="Comma 2 2 29 2 4 2" xfId="834"/>
    <cellStyle name="Comma 2 2 29 3" xfId="835"/>
    <cellStyle name="Comma 2 2 29 4" xfId="836"/>
    <cellStyle name="Comma 2 2 29 5" xfId="837"/>
    <cellStyle name="Comma 2 2 29 6" xfId="838"/>
    <cellStyle name="Comma 2 2 29 7" xfId="839"/>
    <cellStyle name="Comma 2 2 29 8" xfId="840"/>
    <cellStyle name="Comma 2 2 29 9" xfId="841"/>
    <cellStyle name="Comma 2 2 3" xfId="842"/>
    <cellStyle name="Comma 2 2 3 10" xfId="843"/>
    <cellStyle name="Comma 2 2 3 11" xfId="844"/>
    <cellStyle name="Comma 2 2 3 12" xfId="845"/>
    <cellStyle name="Comma 2 2 3 13" xfId="846"/>
    <cellStyle name="Comma 2 2 3 14" xfId="847"/>
    <cellStyle name="Comma 2 2 3 15" xfId="848"/>
    <cellStyle name="Comma 2 2 3 2" xfId="849"/>
    <cellStyle name="Comma 2 2 3 2 2" xfId="850"/>
    <cellStyle name="Comma 2 2 3 2 2 2" xfId="851"/>
    <cellStyle name="Comma 2 2 3 2 2 2 2" xfId="852"/>
    <cellStyle name="Comma 2 2 3 2 2 3" xfId="853"/>
    <cellStyle name="Comma 2 2 3 2 3" xfId="854"/>
    <cellStyle name="Comma 2 2 3 2 4" xfId="855"/>
    <cellStyle name="Comma 2 2 3 2 4 2" xfId="856"/>
    <cellStyle name="Comma 2 2 3 3" xfId="857"/>
    <cellStyle name="Comma 2 2 3 4" xfId="858"/>
    <cellStyle name="Comma 2 2 3 5" xfId="859"/>
    <cellStyle name="Comma 2 2 3 6" xfId="860"/>
    <cellStyle name="Comma 2 2 3 7" xfId="861"/>
    <cellStyle name="Comma 2 2 3 8" xfId="862"/>
    <cellStyle name="Comma 2 2 3 9" xfId="863"/>
    <cellStyle name="Comma 2 2 30" xfId="864"/>
    <cellStyle name="Comma 2 2 30 10" xfId="865"/>
    <cellStyle name="Comma 2 2 30 11" xfId="866"/>
    <cellStyle name="Comma 2 2 30 12" xfId="867"/>
    <cellStyle name="Comma 2 2 30 13" xfId="868"/>
    <cellStyle name="Comma 2 2 30 14" xfId="869"/>
    <cellStyle name="Comma 2 2 30 15" xfId="870"/>
    <cellStyle name="Comma 2 2 30 2" xfId="871"/>
    <cellStyle name="Comma 2 2 30 2 2" xfId="872"/>
    <cellStyle name="Comma 2 2 30 2 2 2" xfId="873"/>
    <cellStyle name="Comma 2 2 30 2 2 2 2" xfId="874"/>
    <cellStyle name="Comma 2 2 30 2 2 3" xfId="875"/>
    <cellStyle name="Comma 2 2 30 2 3" xfId="876"/>
    <cellStyle name="Comma 2 2 30 2 4" xfId="877"/>
    <cellStyle name="Comma 2 2 30 2 4 2" xfId="878"/>
    <cellStyle name="Comma 2 2 30 3" xfId="879"/>
    <cellStyle name="Comma 2 2 30 4" xfId="880"/>
    <cellStyle name="Comma 2 2 30 5" xfId="881"/>
    <cellStyle name="Comma 2 2 30 6" xfId="882"/>
    <cellStyle name="Comma 2 2 30 7" xfId="883"/>
    <cellStyle name="Comma 2 2 30 8" xfId="884"/>
    <cellStyle name="Comma 2 2 30 9" xfId="885"/>
    <cellStyle name="Comma 2 2 31" xfId="886"/>
    <cellStyle name="Comma 2 2 31 10" xfId="887"/>
    <cellStyle name="Comma 2 2 31 11" xfId="888"/>
    <cellStyle name="Comma 2 2 31 12" xfId="889"/>
    <cellStyle name="Comma 2 2 31 13" xfId="890"/>
    <cellStyle name="Comma 2 2 31 14" xfId="891"/>
    <cellStyle name="Comma 2 2 31 15" xfId="892"/>
    <cellStyle name="Comma 2 2 31 2" xfId="893"/>
    <cellStyle name="Comma 2 2 31 2 2" xfId="894"/>
    <cellStyle name="Comma 2 2 31 2 2 2" xfId="895"/>
    <cellStyle name="Comma 2 2 31 2 2 2 2" xfId="896"/>
    <cellStyle name="Comma 2 2 31 2 2 3" xfId="897"/>
    <cellStyle name="Comma 2 2 31 2 3" xfId="898"/>
    <cellStyle name="Comma 2 2 31 2 4" xfId="899"/>
    <cellStyle name="Comma 2 2 31 2 4 2" xfId="900"/>
    <cellStyle name="Comma 2 2 31 3" xfId="901"/>
    <cellStyle name="Comma 2 2 31 4" xfId="902"/>
    <cellStyle name="Comma 2 2 31 5" xfId="903"/>
    <cellStyle name="Comma 2 2 31 6" xfId="904"/>
    <cellStyle name="Comma 2 2 31 7" xfId="905"/>
    <cellStyle name="Comma 2 2 31 8" xfId="906"/>
    <cellStyle name="Comma 2 2 31 9" xfId="907"/>
    <cellStyle name="Comma 2 2 32" xfId="908"/>
    <cellStyle name="Comma 2 2 32 10" xfId="909"/>
    <cellStyle name="Comma 2 2 32 11" xfId="910"/>
    <cellStyle name="Comma 2 2 32 12" xfId="911"/>
    <cellStyle name="Comma 2 2 32 13" xfId="912"/>
    <cellStyle name="Comma 2 2 32 14" xfId="913"/>
    <cellStyle name="Comma 2 2 32 15" xfId="914"/>
    <cellStyle name="Comma 2 2 32 2" xfId="915"/>
    <cellStyle name="Comma 2 2 32 2 2" xfId="916"/>
    <cellStyle name="Comma 2 2 32 2 2 2" xfId="917"/>
    <cellStyle name="Comma 2 2 32 2 2 2 2" xfId="918"/>
    <cellStyle name="Comma 2 2 32 2 2 3" xfId="919"/>
    <cellStyle name="Comma 2 2 32 2 3" xfId="920"/>
    <cellStyle name="Comma 2 2 32 2 4" xfId="921"/>
    <cellStyle name="Comma 2 2 32 2 4 2" xfId="922"/>
    <cellStyle name="Comma 2 2 32 3" xfId="923"/>
    <cellStyle name="Comma 2 2 32 4" xfId="924"/>
    <cellStyle name="Comma 2 2 32 5" xfId="925"/>
    <cellStyle name="Comma 2 2 32 6" xfId="926"/>
    <cellStyle name="Comma 2 2 32 7" xfId="927"/>
    <cellStyle name="Comma 2 2 32 8" xfId="928"/>
    <cellStyle name="Comma 2 2 32 9" xfId="929"/>
    <cellStyle name="Comma 2 2 33" xfId="930"/>
    <cellStyle name="Comma 2 2 33 10" xfId="931"/>
    <cellStyle name="Comma 2 2 33 11" xfId="932"/>
    <cellStyle name="Comma 2 2 33 12" xfId="933"/>
    <cellStyle name="Comma 2 2 33 13" xfId="934"/>
    <cellStyle name="Comma 2 2 33 14" xfId="935"/>
    <cellStyle name="Comma 2 2 33 15" xfId="936"/>
    <cellStyle name="Comma 2 2 33 2" xfId="937"/>
    <cellStyle name="Comma 2 2 33 2 2" xfId="938"/>
    <cellStyle name="Comma 2 2 33 2 2 2" xfId="939"/>
    <cellStyle name="Comma 2 2 33 2 2 2 2" xfId="940"/>
    <cellStyle name="Comma 2 2 33 2 2 3" xfId="941"/>
    <cellStyle name="Comma 2 2 33 2 3" xfId="942"/>
    <cellStyle name="Comma 2 2 33 2 4" xfId="943"/>
    <cellStyle name="Comma 2 2 33 2 4 2" xfId="944"/>
    <cellStyle name="Comma 2 2 33 3" xfId="945"/>
    <cellStyle name="Comma 2 2 33 4" xfId="946"/>
    <cellStyle name="Comma 2 2 33 5" xfId="947"/>
    <cellStyle name="Comma 2 2 33 6" xfId="948"/>
    <cellStyle name="Comma 2 2 33 7" xfId="949"/>
    <cellStyle name="Comma 2 2 33 8" xfId="950"/>
    <cellStyle name="Comma 2 2 33 9" xfId="951"/>
    <cellStyle name="Comma 2 2 34" xfId="952"/>
    <cellStyle name="Comma 2 2 34 10" xfId="953"/>
    <cellStyle name="Comma 2 2 34 11" xfId="954"/>
    <cellStyle name="Comma 2 2 34 12" xfId="955"/>
    <cellStyle name="Comma 2 2 34 13" xfId="956"/>
    <cellStyle name="Comma 2 2 34 14" xfId="957"/>
    <cellStyle name="Comma 2 2 34 15" xfId="958"/>
    <cellStyle name="Comma 2 2 34 2" xfId="959"/>
    <cellStyle name="Comma 2 2 34 2 2" xfId="960"/>
    <cellStyle name="Comma 2 2 34 2 2 2" xfId="961"/>
    <cellStyle name="Comma 2 2 34 2 2 2 2" xfId="962"/>
    <cellStyle name="Comma 2 2 34 2 2 3" xfId="963"/>
    <cellStyle name="Comma 2 2 34 2 3" xfId="964"/>
    <cellStyle name="Comma 2 2 34 2 4" xfId="965"/>
    <cellStyle name="Comma 2 2 34 2 4 2" xfId="966"/>
    <cellStyle name="Comma 2 2 34 3" xfId="967"/>
    <cellStyle name="Comma 2 2 34 4" xfId="968"/>
    <cellStyle name="Comma 2 2 34 5" xfId="969"/>
    <cellStyle name="Comma 2 2 34 6" xfId="970"/>
    <cellStyle name="Comma 2 2 34 7" xfId="971"/>
    <cellStyle name="Comma 2 2 34 8" xfId="972"/>
    <cellStyle name="Comma 2 2 34 9" xfId="973"/>
    <cellStyle name="Comma 2 2 35" xfId="974"/>
    <cellStyle name="Comma 2 2 35 10" xfId="975"/>
    <cellStyle name="Comma 2 2 35 11" xfId="976"/>
    <cellStyle name="Comma 2 2 35 12" xfId="977"/>
    <cellStyle name="Comma 2 2 35 13" xfId="978"/>
    <cellStyle name="Comma 2 2 35 14" xfId="979"/>
    <cellStyle name="Comma 2 2 35 15" xfId="980"/>
    <cellStyle name="Comma 2 2 35 2" xfId="981"/>
    <cellStyle name="Comma 2 2 35 2 2" xfId="982"/>
    <cellStyle name="Comma 2 2 35 2 2 2" xfId="983"/>
    <cellStyle name="Comma 2 2 35 2 2 2 2" xfId="984"/>
    <cellStyle name="Comma 2 2 35 2 2 3" xfId="985"/>
    <cellStyle name="Comma 2 2 35 2 3" xfId="986"/>
    <cellStyle name="Comma 2 2 35 2 4" xfId="987"/>
    <cellStyle name="Comma 2 2 35 2 4 2" xfId="988"/>
    <cellStyle name="Comma 2 2 35 3" xfId="989"/>
    <cellStyle name="Comma 2 2 35 4" xfId="990"/>
    <cellStyle name="Comma 2 2 35 5" xfId="991"/>
    <cellStyle name="Comma 2 2 35 6" xfId="992"/>
    <cellStyle name="Comma 2 2 35 7" xfId="993"/>
    <cellStyle name="Comma 2 2 35 8" xfId="994"/>
    <cellStyle name="Comma 2 2 35 9" xfId="995"/>
    <cellStyle name="Comma 2 2 36" xfId="996"/>
    <cellStyle name="Comma 2 2 36 10" xfId="997"/>
    <cellStyle name="Comma 2 2 36 11" xfId="998"/>
    <cellStyle name="Comma 2 2 36 12" xfId="999"/>
    <cellStyle name="Comma 2 2 36 13" xfId="1000"/>
    <cellStyle name="Comma 2 2 36 14" xfId="1001"/>
    <cellStyle name="Comma 2 2 36 15" xfId="1002"/>
    <cellStyle name="Comma 2 2 36 16" xfId="1003"/>
    <cellStyle name="Comma 2 2 36 16 2" xfId="1004"/>
    <cellStyle name="Comma 2 2 36 2" xfId="1005"/>
    <cellStyle name="Comma 2 2 36 2 2" xfId="1006"/>
    <cellStyle name="Comma 2 2 36 2 2 2" xfId="1007"/>
    <cellStyle name="Comma 2 2 36 2 2 2 2" xfId="1008"/>
    <cellStyle name="Comma 2 2 36 2 2 3" xfId="1009"/>
    <cellStyle name="Comma 2 2 36 2 3" xfId="1010"/>
    <cellStyle name="Comma 2 2 36 2 4" xfId="1011"/>
    <cellStyle name="Comma 2 2 36 2 4 2" xfId="1012"/>
    <cellStyle name="Comma 2 2 36 3" xfId="1013"/>
    <cellStyle name="Comma 2 2 36 4" xfId="1014"/>
    <cellStyle name="Comma 2 2 36 5" xfId="1015"/>
    <cellStyle name="Comma 2 2 36 6" xfId="1016"/>
    <cellStyle name="Comma 2 2 36 7" xfId="1017"/>
    <cellStyle name="Comma 2 2 36 8" xfId="1018"/>
    <cellStyle name="Comma 2 2 36 9" xfId="1019"/>
    <cellStyle name="Comma 2 2 37" xfId="1020"/>
    <cellStyle name="Comma 2 2 37 2" xfId="1021"/>
    <cellStyle name="Comma 2 2 37 3" xfId="1022"/>
    <cellStyle name="Comma 2 2 38" xfId="1023"/>
    <cellStyle name="Comma 2 2 38 2" xfId="1024"/>
    <cellStyle name="Comma 2 2 39" xfId="1025"/>
    <cellStyle name="Comma 2 2 39 2" xfId="1026"/>
    <cellStyle name="Comma 2 2 4" xfId="1027"/>
    <cellStyle name="Comma 2 2 4 10" xfId="1028"/>
    <cellStyle name="Comma 2 2 4 11" xfId="1029"/>
    <cellStyle name="Comma 2 2 4 12" xfId="1030"/>
    <cellStyle name="Comma 2 2 4 13" xfId="1031"/>
    <cellStyle name="Comma 2 2 4 14" xfId="1032"/>
    <cellStyle name="Comma 2 2 4 15" xfId="1033"/>
    <cellStyle name="Comma 2 2 4 2" xfId="1034"/>
    <cellStyle name="Comma 2 2 4 2 2" xfId="1035"/>
    <cellStyle name="Comma 2 2 4 2 2 2" xfId="1036"/>
    <cellStyle name="Comma 2 2 4 2 2 2 2" xfId="1037"/>
    <cellStyle name="Comma 2 2 4 2 2 3" xfId="1038"/>
    <cellStyle name="Comma 2 2 4 2 3" xfId="1039"/>
    <cellStyle name="Comma 2 2 4 2 4" xfId="1040"/>
    <cellStyle name="Comma 2 2 4 2 4 2" xfId="1041"/>
    <cellStyle name="Comma 2 2 4 3" xfId="1042"/>
    <cellStyle name="Comma 2 2 4 4" xfId="1043"/>
    <cellStyle name="Comma 2 2 4 5" xfId="1044"/>
    <cellStyle name="Comma 2 2 4 6" xfId="1045"/>
    <cellStyle name="Comma 2 2 4 7" xfId="1046"/>
    <cellStyle name="Comma 2 2 4 8" xfId="1047"/>
    <cellStyle name="Comma 2 2 4 9" xfId="1048"/>
    <cellStyle name="Comma 2 2 40" xfId="1049"/>
    <cellStyle name="Comma 2 2 41" xfId="1050"/>
    <cellStyle name="Comma 2 2 42" xfId="1051"/>
    <cellStyle name="Comma 2 2 43" xfId="1052"/>
    <cellStyle name="Comma 2 2 44" xfId="1053"/>
    <cellStyle name="Comma 2 2 45" xfId="1054"/>
    <cellStyle name="Comma 2 2 46" xfId="1055"/>
    <cellStyle name="Comma 2 2 47" xfId="1056"/>
    <cellStyle name="Comma 2 2 48" xfId="1057"/>
    <cellStyle name="Comma 2 2 49" xfId="1058"/>
    <cellStyle name="Comma 2 2 5" xfId="1059"/>
    <cellStyle name="Comma 2 2 5 10" xfId="1060"/>
    <cellStyle name="Comma 2 2 5 11" xfId="1061"/>
    <cellStyle name="Comma 2 2 5 12" xfId="1062"/>
    <cellStyle name="Comma 2 2 5 13" xfId="1063"/>
    <cellStyle name="Comma 2 2 5 14" xfId="1064"/>
    <cellStyle name="Comma 2 2 5 15" xfId="1065"/>
    <cellStyle name="Comma 2 2 5 2" xfId="1066"/>
    <cellStyle name="Comma 2 2 5 2 2" xfId="1067"/>
    <cellStyle name="Comma 2 2 5 2 2 2" xfId="1068"/>
    <cellStyle name="Comma 2 2 5 2 2 2 2" xfId="1069"/>
    <cellStyle name="Comma 2 2 5 2 2 3" xfId="1070"/>
    <cellStyle name="Comma 2 2 5 2 3" xfId="1071"/>
    <cellStyle name="Comma 2 2 5 2 4" xfId="1072"/>
    <cellStyle name="Comma 2 2 5 2 4 2" xfId="1073"/>
    <cellStyle name="Comma 2 2 5 3" xfId="1074"/>
    <cellStyle name="Comma 2 2 5 4" xfId="1075"/>
    <cellStyle name="Comma 2 2 5 5" xfId="1076"/>
    <cellStyle name="Comma 2 2 5 6" xfId="1077"/>
    <cellStyle name="Comma 2 2 5 7" xfId="1078"/>
    <cellStyle name="Comma 2 2 5 8" xfId="1079"/>
    <cellStyle name="Comma 2 2 5 9" xfId="1080"/>
    <cellStyle name="Comma 2 2 50" xfId="1081"/>
    <cellStyle name="Comma 2 2 51" xfId="1082"/>
    <cellStyle name="Comma 2 2 52" xfId="1083"/>
    <cellStyle name="Comma 2 2 52 2" xfId="1084"/>
    <cellStyle name="Comma 2 2 53" xfId="1085"/>
    <cellStyle name="Comma 2 2 6" xfId="1086"/>
    <cellStyle name="Comma 2 2 6 10" xfId="1087"/>
    <cellStyle name="Comma 2 2 6 11" xfId="1088"/>
    <cellStyle name="Comma 2 2 6 12" xfId="1089"/>
    <cellStyle name="Comma 2 2 6 13" xfId="1090"/>
    <cellStyle name="Comma 2 2 6 14" xfId="1091"/>
    <cellStyle name="Comma 2 2 6 15" xfId="1092"/>
    <cellStyle name="Comma 2 2 6 2" xfId="1093"/>
    <cellStyle name="Comma 2 2 6 2 2" xfId="1094"/>
    <cellStyle name="Comma 2 2 6 2 2 2" xfId="1095"/>
    <cellStyle name="Comma 2 2 6 2 2 2 2" xfId="1096"/>
    <cellStyle name="Comma 2 2 6 2 2 3" xfId="1097"/>
    <cellStyle name="Comma 2 2 6 2 3" xfId="1098"/>
    <cellStyle name="Comma 2 2 6 2 4" xfId="1099"/>
    <cellStyle name="Comma 2 2 6 2 4 2" xfId="1100"/>
    <cellStyle name="Comma 2 2 6 3" xfId="1101"/>
    <cellStyle name="Comma 2 2 6 4" xfId="1102"/>
    <cellStyle name="Comma 2 2 6 5" xfId="1103"/>
    <cellStyle name="Comma 2 2 6 6" xfId="1104"/>
    <cellStyle name="Comma 2 2 6 7" xfId="1105"/>
    <cellStyle name="Comma 2 2 6 8" xfId="1106"/>
    <cellStyle name="Comma 2 2 6 9" xfId="1107"/>
    <cellStyle name="Comma 2 2 7" xfId="1108"/>
    <cellStyle name="Comma 2 2 7 10" xfId="1109"/>
    <cellStyle name="Comma 2 2 7 11" xfId="1110"/>
    <cellStyle name="Comma 2 2 7 12" xfId="1111"/>
    <cellStyle name="Comma 2 2 7 13" xfId="1112"/>
    <cellStyle name="Comma 2 2 7 14" xfId="1113"/>
    <cellStyle name="Comma 2 2 7 15" xfId="1114"/>
    <cellStyle name="Comma 2 2 7 2" xfId="1115"/>
    <cellStyle name="Comma 2 2 7 2 2" xfId="1116"/>
    <cellStyle name="Comma 2 2 7 2 2 2" xfId="1117"/>
    <cellStyle name="Comma 2 2 7 2 2 2 2" xfId="1118"/>
    <cellStyle name="Comma 2 2 7 2 2 3" xfId="1119"/>
    <cellStyle name="Comma 2 2 7 2 3" xfId="1120"/>
    <cellStyle name="Comma 2 2 7 2 4" xfId="1121"/>
    <cellStyle name="Comma 2 2 7 2 4 2" xfId="1122"/>
    <cellStyle name="Comma 2 2 7 3" xfId="1123"/>
    <cellStyle name="Comma 2 2 7 4" xfId="1124"/>
    <cellStyle name="Comma 2 2 7 5" xfId="1125"/>
    <cellStyle name="Comma 2 2 7 6" xfId="1126"/>
    <cellStyle name="Comma 2 2 7 7" xfId="1127"/>
    <cellStyle name="Comma 2 2 7 8" xfId="1128"/>
    <cellStyle name="Comma 2 2 7 9" xfId="1129"/>
    <cellStyle name="Comma 2 2 8" xfId="1130"/>
    <cellStyle name="Comma 2 2 8 10" xfId="1131"/>
    <cellStyle name="Comma 2 2 8 11" xfId="1132"/>
    <cellStyle name="Comma 2 2 8 12" xfId="1133"/>
    <cellStyle name="Comma 2 2 8 13" xfId="1134"/>
    <cellStyle name="Comma 2 2 8 14" xfId="1135"/>
    <cellStyle name="Comma 2 2 8 15" xfId="1136"/>
    <cellStyle name="Comma 2 2 8 2" xfId="1137"/>
    <cellStyle name="Comma 2 2 8 2 2" xfId="1138"/>
    <cellStyle name="Comma 2 2 8 2 2 2" xfId="1139"/>
    <cellStyle name="Comma 2 2 8 2 2 2 2" xfId="1140"/>
    <cellStyle name="Comma 2 2 8 2 2 3" xfId="1141"/>
    <cellStyle name="Comma 2 2 8 2 3" xfId="1142"/>
    <cellStyle name="Comma 2 2 8 2 4" xfId="1143"/>
    <cellStyle name="Comma 2 2 8 2 4 2" xfId="1144"/>
    <cellStyle name="Comma 2 2 8 3" xfId="1145"/>
    <cellStyle name="Comma 2 2 8 4" xfId="1146"/>
    <cellStyle name="Comma 2 2 8 5" xfId="1147"/>
    <cellStyle name="Comma 2 2 8 6" xfId="1148"/>
    <cellStyle name="Comma 2 2 8 7" xfId="1149"/>
    <cellStyle name="Comma 2 2 8 8" xfId="1150"/>
    <cellStyle name="Comma 2 2 8 9" xfId="1151"/>
    <cellStyle name="Comma 2 2 9" xfId="1152"/>
    <cellStyle name="Comma 2 2 9 10" xfId="1153"/>
    <cellStyle name="Comma 2 2 9 11" xfId="1154"/>
    <cellStyle name="Comma 2 2 9 12" xfId="1155"/>
    <cellStyle name="Comma 2 2 9 13" xfId="1156"/>
    <cellStyle name="Comma 2 2 9 14" xfId="1157"/>
    <cellStyle name="Comma 2 2 9 15" xfId="1158"/>
    <cellStyle name="Comma 2 2 9 2" xfId="1159"/>
    <cellStyle name="Comma 2 2 9 2 2" xfId="1160"/>
    <cellStyle name="Comma 2 2 9 2 2 2" xfId="1161"/>
    <cellStyle name="Comma 2 2 9 2 2 2 2" xfId="1162"/>
    <cellStyle name="Comma 2 2 9 2 2 3" xfId="1163"/>
    <cellStyle name="Comma 2 2 9 2 3" xfId="1164"/>
    <cellStyle name="Comma 2 2 9 2 4" xfId="1165"/>
    <cellStyle name="Comma 2 2 9 2 4 2" xfId="1166"/>
    <cellStyle name="Comma 2 2 9 3" xfId="1167"/>
    <cellStyle name="Comma 2 2 9 4" xfId="1168"/>
    <cellStyle name="Comma 2 2 9 5" xfId="1169"/>
    <cellStyle name="Comma 2 2 9 6" xfId="1170"/>
    <cellStyle name="Comma 2 2 9 7" xfId="1171"/>
    <cellStyle name="Comma 2 2 9 8" xfId="1172"/>
    <cellStyle name="Comma 2 2 9 9" xfId="1173"/>
    <cellStyle name="Comma 2 20" xfId="1174"/>
    <cellStyle name="Comma 2 20 10" xfId="1175"/>
    <cellStyle name="Comma 2 20 11" xfId="1176"/>
    <cellStyle name="Comma 2 20 12" xfId="1177"/>
    <cellStyle name="Comma 2 20 13" xfId="1178"/>
    <cellStyle name="Comma 2 20 14" xfId="1179"/>
    <cellStyle name="Comma 2 20 15" xfId="1180"/>
    <cellStyle name="Comma 2 20 2" xfId="1181"/>
    <cellStyle name="Comma 2 20 2 2" xfId="1182"/>
    <cellStyle name="Comma 2 20 2 2 2" xfId="1183"/>
    <cellStyle name="Comma 2 20 2 2 2 2" xfId="1184"/>
    <cellStyle name="Comma 2 20 2 2 3" xfId="1185"/>
    <cellStyle name="Comma 2 20 2 3" xfId="1186"/>
    <cellStyle name="Comma 2 20 2 4" xfId="1187"/>
    <cellStyle name="Comma 2 20 2 4 2" xfId="1188"/>
    <cellStyle name="Comma 2 20 3" xfId="1189"/>
    <cellStyle name="Comma 2 20 4" xfId="1190"/>
    <cellStyle name="Comma 2 20 5" xfId="1191"/>
    <cellStyle name="Comma 2 20 6" xfId="1192"/>
    <cellStyle name="Comma 2 20 7" xfId="1193"/>
    <cellStyle name="Comma 2 20 8" xfId="1194"/>
    <cellStyle name="Comma 2 20 9" xfId="1195"/>
    <cellStyle name="Comma 2 21" xfId="1196"/>
    <cellStyle name="Comma 2 21 10" xfId="1197"/>
    <cellStyle name="Comma 2 21 11" xfId="1198"/>
    <cellStyle name="Comma 2 21 12" xfId="1199"/>
    <cellStyle name="Comma 2 21 13" xfId="1200"/>
    <cellStyle name="Comma 2 21 14" xfId="1201"/>
    <cellStyle name="Comma 2 21 15" xfId="1202"/>
    <cellStyle name="Comma 2 21 2" xfId="1203"/>
    <cellStyle name="Comma 2 21 2 2" xfId="1204"/>
    <cellStyle name="Comma 2 21 2 2 2" xfId="1205"/>
    <cellStyle name="Comma 2 21 2 2 2 2" xfId="1206"/>
    <cellStyle name="Comma 2 21 2 2 3" xfId="1207"/>
    <cellStyle name="Comma 2 21 2 3" xfId="1208"/>
    <cellStyle name="Comma 2 21 2 4" xfId="1209"/>
    <cellStyle name="Comma 2 21 2 4 2" xfId="1210"/>
    <cellStyle name="Comma 2 21 3" xfId="1211"/>
    <cellStyle name="Comma 2 21 4" xfId="1212"/>
    <cellStyle name="Comma 2 21 5" xfId="1213"/>
    <cellStyle name="Comma 2 21 6" xfId="1214"/>
    <cellStyle name="Comma 2 21 7" xfId="1215"/>
    <cellStyle name="Comma 2 21 8" xfId="1216"/>
    <cellStyle name="Comma 2 21 9" xfId="1217"/>
    <cellStyle name="Comma 2 22" xfId="1218"/>
    <cellStyle name="Comma 2 22 10" xfId="1219"/>
    <cellStyle name="Comma 2 22 11" xfId="1220"/>
    <cellStyle name="Comma 2 22 12" xfId="1221"/>
    <cellStyle name="Comma 2 22 13" xfId="1222"/>
    <cellStyle name="Comma 2 22 14" xfId="1223"/>
    <cellStyle name="Comma 2 22 15" xfId="1224"/>
    <cellStyle name="Comma 2 22 2" xfId="1225"/>
    <cellStyle name="Comma 2 22 2 2" xfId="1226"/>
    <cellStyle name="Comma 2 22 2 2 2" xfId="1227"/>
    <cellStyle name="Comma 2 22 2 2 2 2" xfId="1228"/>
    <cellStyle name="Comma 2 22 2 2 3" xfId="1229"/>
    <cellStyle name="Comma 2 22 2 3" xfId="1230"/>
    <cellStyle name="Comma 2 22 2 4" xfId="1231"/>
    <cellStyle name="Comma 2 22 2 4 2" xfId="1232"/>
    <cellStyle name="Comma 2 22 3" xfId="1233"/>
    <cellStyle name="Comma 2 22 4" xfId="1234"/>
    <cellStyle name="Comma 2 22 5" xfId="1235"/>
    <cellStyle name="Comma 2 22 6" xfId="1236"/>
    <cellStyle name="Comma 2 22 7" xfId="1237"/>
    <cellStyle name="Comma 2 22 8" xfId="1238"/>
    <cellStyle name="Comma 2 22 9" xfId="1239"/>
    <cellStyle name="Comma 2 23" xfId="1240"/>
    <cellStyle name="Comma 2 23 10" xfId="1241"/>
    <cellStyle name="Comma 2 23 11" xfId="1242"/>
    <cellStyle name="Comma 2 23 12" xfId="1243"/>
    <cellStyle name="Comma 2 23 13" xfId="1244"/>
    <cellStyle name="Comma 2 23 14" xfId="1245"/>
    <cellStyle name="Comma 2 23 15" xfId="1246"/>
    <cellStyle name="Comma 2 23 2" xfId="1247"/>
    <cellStyle name="Comma 2 23 2 2" xfId="1248"/>
    <cellStyle name="Comma 2 23 2 2 2" xfId="1249"/>
    <cellStyle name="Comma 2 23 2 2 2 2" xfId="1250"/>
    <cellStyle name="Comma 2 23 2 2 3" xfId="1251"/>
    <cellStyle name="Comma 2 23 2 3" xfId="1252"/>
    <cellStyle name="Comma 2 23 2 4" xfId="1253"/>
    <cellStyle name="Comma 2 23 2 4 2" xfId="1254"/>
    <cellStyle name="Comma 2 23 3" xfId="1255"/>
    <cellStyle name="Comma 2 23 4" xfId="1256"/>
    <cellStyle name="Comma 2 23 5" xfId="1257"/>
    <cellStyle name="Comma 2 23 6" xfId="1258"/>
    <cellStyle name="Comma 2 23 7" xfId="1259"/>
    <cellStyle name="Comma 2 23 8" xfId="1260"/>
    <cellStyle name="Comma 2 23 9" xfId="1261"/>
    <cellStyle name="Comma 2 24" xfId="1262"/>
    <cellStyle name="Comma 2 24 10" xfId="1263"/>
    <cellStyle name="Comma 2 24 11" xfId="1264"/>
    <cellStyle name="Comma 2 24 12" xfId="1265"/>
    <cellStyle name="Comma 2 24 13" xfId="1266"/>
    <cellStyle name="Comma 2 24 14" xfId="1267"/>
    <cellStyle name="Comma 2 24 15" xfId="1268"/>
    <cellStyle name="Comma 2 24 2" xfId="1269"/>
    <cellStyle name="Comma 2 24 2 2" xfId="1270"/>
    <cellStyle name="Comma 2 24 2 2 2" xfId="1271"/>
    <cellStyle name="Comma 2 24 2 2 2 2" xfId="1272"/>
    <cellStyle name="Comma 2 24 2 2 3" xfId="1273"/>
    <cellStyle name="Comma 2 24 2 3" xfId="1274"/>
    <cellStyle name="Comma 2 24 2 4" xfId="1275"/>
    <cellStyle name="Comma 2 24 2 4 2" xfId="1276"/>
    <cellStyle name="Comma 2 24 3" xfId="1277"/>
    <cellStyle name="Comma 2 24 4" xfId="1278"/>
    <cellStyle name="Comma 2 24 5" xfId="1279"/>
    <cellStyle name="Comma 2 24 6" xfId="1280"/>
    <cellStyle name="Comma 2 24 7" xfId="1281"/>
    <cellStyle name="Comma 2 24 8" xfId="1282"/>
    <cellStyle name="Comma 2 24 9" xfId="1283"/>
    <cellStyle name="Comma 2 25" xfId="1284"/>
    <cellStyle name="Comma 2 25 10" xfId="1285"/>
    <cellStyle name="Comma 2 25 11" xfId="1286"/>
    <cellStyle name="Comma 2 25 12" xfId="1287"/>
    <cellStyle name="Comma 2 25 13" xfId="1288"/>
    <cellStyle name="Comma 2 25 14" xfId="1289"/>
    <cellStyle name="Comma 2 25 15" xfId="1290"/>
    <cellStyle name="Comma 2 25 2" xfId="1291"/>
    <cellStyle name="Comma 2 25 2 2" xfId="1292"/>
    <cellStyle name="Comma 2 25 2 2 2" xfId="1293"/>
    <cellStyle name="Comma 2 25 2 2 2 2" xfId="1294"/>
    <cellStyle name="Comma 2 25 2 2 3" xfId="1295"/>
    <cellStyle name="Comma 2 25 2 3" xfId="1296"/>
    <cellStyle name="Comma 2 25 2 4" xfId="1297"/>
    <cellStyle name="Comma 2 25 2 4 2" xfId="1298"/>
    <cellStyle name="Comma 2 25 3" xfId="1299"/>
    <cellStyle name="Comma 2 25 4" xfId="1300"/>
    <cellStyle name="Comma 2 25 5" xfId="1301"/>
    <cellStyle name="Comma 2 25 6" xfId="1302"/>
    <cellStyle name="Comma 2 25 7" xfId="1303"/>
    <cellStyle name="Comma 2 25 8" xfId="1304"/>
    <cellStyle name="Comma 2 25 9" xfId="1305"/>
    <cellStyle name="Comma 2 26" xfId="1306"/>
    <cellStyle name="Comma 2 26 10" xfId="1307"/>
    <cellStyle name="Comma 2 26 11" xfId="1308"/>
    <cellStyle name="Comma 2 26 12" xfId="1309"/>
    <cellStyle name="Comma 2 26 13" xfId="1310"/>
    <cellStyle name="Comma 2 26 14" xfId="1311"/>
    <cellStyle name="Comma 2 26 15" xfId="1312"/>
    <cellStyle name="Comma 2 26 2" xfId="1313"/>
    <cellStyle name="Comma 2 26 2 2" xfId="1314"/>
    <cellStyle name="Comma 2 26 2 2 2" xfId="1315"/>
    <cellStyle name="Comma 2 26 2 2 2 2" xfId="1316"/>
    <cellStyle name="Comma 2 26 2 2 3" xfId="1317"/>
    <cellStyle name="Comma 2 26 2 3" xfId="1318"/>
    <cellStyle name="Comma 2 26 2 4" xfId="1319"/>
    <cellStyle name="Comma 2 26 2 4 2" xfId="1320"/>
    <cellStyle name="Comma 2 26 3" xfId="1321"/>
    <cellStyle name="Comma 2 26 4" xfId="1322"/>
    <cellStyle name="Comma 2 26 5" xfId="1323"/>
    <cellStyle name="Comma 2 26 6" xfId="1324"/>
    <cellStyle name="Comma 2 26 7" xfId="1325"/>
    <cellStyle name="Comma 2 26 8" xfId="1326"/>
    <cellStyle name="Comma 2 26 9" xfId="1327"/>
    <cellStyle name="Comma 2 27" xfId="1328"/>
    <cellStyle name="Comma 2 27 10" xfId="1329"/>
    <cellStyle name="Comma 2 27 11" xfId="1330"/>
    <cellStyle name="Comma 2 27 12" xfId="1331"/>
    <cellStyle name="Comma 2 27 13" xfId="1332"/>
    <cellStyle name="Comma 2 27 14" xfId="1333"/>
    <cellStyle name="Comma 2 27 15" xfId="1334"/>
    <cellStyle name="Comma 2 27 2" xfId="1335"/>
    <cellStyle name="Comma 2 27 2 2" xfId="1336"/>
    <cellStyle name="Comma 2 27 2 2 2" xfId="1337"/>
    <cellStyle name="Comma 2 27 2 2 2 2" xfId="1338"/>
    <cellStyle name="Comma 2 27 2 2 3" xfId="1339"/>
    <cellStyle name="Comma 2 27 2 3" xfId="1340"/>
    <cellStyle name="Comma 2 27 2 4" xfId="1341"/>
    <cellStyle name="Comma 2 27 2 4 2" xfId="1342"/>
    <cellStyle name="Comma 2 27 3" xfId="1343"/>
    <cellStyle name="Comma 2 27 4" xfId="1344"/>
    <cellStyle name="Comma 2 27 5" xfId="1345"/>
    <cellStyle name="Comma 2 27 6" xfId="1346"/>
    <cellStyle name="Comma 2 27 7" xfId="1347"/>
    <cellStyle name="Comma 2 27 8" xfId="1348"/>
    <cellStyle name="Comma 2 27 9" xfId="1349"/>
    <cellStyle name="Comma 2 28" xfId="1350"/>
    <cellStyle name="Comma 2 28 10" xfId="1351"/>
    <cellStyle name="Comma 2 28 11" xfId="1352"/>
    <cellStyle name="Comma 2 28 12" xfId="1353"/>
    <cellStyle name="Comma 2 28 13" xfId="1354"/>
    <cellStyle name="Comma 2 28 14" xfId="1355"/>
    <cellStyle name="Comma 2 28 15" xfId="1356"/>
    <cellStyle name="Comma 2 28 2" xfId="1357"/>
    <cellStyle name="Comma 2 28 2 2" xfId="1358"/>
    <cellStyle name="Comma 2 28 2 2 2" xfId="1359"/>
    <cellStyle name="Comma 2 28 2 2 2 2" xfId="1360"/>
    <cellStyle name="Comma 2 28 2 2 3" xfId="1361"/>
    <cellStyle name="Comma 2 28 2 3" xfId="1362"/>
    <cellStyle name="Comma 2 28 2 4" xfId="1363"/>
    <cellStyle name="Comma 2 28 2 4 2" xfId="1364"/>
    <cellStyle name="Comma 2 28 3" xfId="1365"/>
    <cellStyle name="Comma 2 28 4" xfId="1366"/>
    <cellStyle name="Comma 2 28 5" xfId="1367"/>
    <cellStyle name="Comma 2 28 6" xfId="1368"/>
    <cellStyle name="Comma 2 28 7" xfId="1369"/>
    <cellStyle name="Comma 2 28 8" xfId="1370"/>
    <cellStyle name="Comma 2 28 9" xfId="1371"/>
    <cellStyle name="Comma 2 29" xfId="1372"/>
    <cellStyle name="Comma 2 29 10" xfId="1373"/>
    <cellStyle name="Comma 2 29 11" xfId="1374"/>
    <cellStyle name="Comma 2 29 12" xfId="1375"/>
    <cellStyle name="Comma 2 29 13" xfId="1376"/>
    <cellStyle name="Comma 2 29 14" xfId="1377"/>
    <cellStyle name="Comma 2 29 15" xfId="1378"/>
    <cellStyle name="Comma 2 29 2" xfId="1379"/>
    <cellStyle name="Comma 2 29 2 2" xfId="1380"/>
    <cellStyle name="Comma 2 29 2 2 2" xfId="1381"/>
    <cellStyle name="Comma 2 29 2 2 2 2" xfId="1382"/>
    <cellStyle name="Comma 2 29 2 2 3" xfId="1383"/>
    <cellStyle name="Comma 2 29 2 3" xfId="1384"/>
    <cellStyle name="Comma 2 29 2 4" xfId="1385"/>
    <cellStyle name="Comma 2 29 2 4 2" xfId="1386"/>
    <cellStyle name="Comma 2 29 3" xfId="1387"/>
    <cellStyle name="Comma 2 29 4" xfId="1388"/>
    <cellStyle name="Comma 2 29 5" xfId="1389"/>
    <cellStyle name="Comma 2 29 6" xfId="1390"/>
    <cellStyle name="Comma 2 29 7" xfId="1391"/>
    <cellStyle name="Comma 2 29 8" xfId="1392"/>
    <cellStyle name="Comma 2 29 9" xfId="1393"/>
    <cellStyle name="Comma 2 3" xfId="1394"/>
    <cellStyle name="Comma 2 3 10" xfId="1395"/>
    <cellStyle name="Comma 2 3 11" xfId="1396"/>
    <cellStyle name="Comma 2 3 12" xfId="1397"/>
    <cellStyle name="Comma 2 3 13" xfId="1398"/>
    <cellStyle name="Comma 2 3 14" xfId="1399"/>
    <cellStyle name="Comma 2 3 15" xfId="1400"/>
    <cellStyle name="Comma 2 3 16" xfId="1401"/>
    <cellStyle name="Comma 2 3 17" xfId="1402"/>
    <cellStyle name="Comma 2 3 2" xfId="1403"/>
    <cellStyle name="Comma 2 3 2 10" xfId="1404"/>
    <cellStyle name="Comma 2 3 2 11" xfId="1405"/>
    <cellStyle name="Comma 2 3 2 12" xfId="1406"/>
    <cellStyle name="Comma 2 3 2 13" xfId="1407"/>
    <cellStyle name="Comma 2 3 2 14" xfId="1408"/>
    <cellStyle name="Comma 2 3 2 15" xfId="1409"/>
    <cellStyle name="Comma 2 3 2 2" xfId="1410"/>
    <cellStyle name="Comma 2 3 2 2 2" xfId="1411"/>
    <cellStyle name="Comma 2 3 2 2 2 2" xfId="1412"/>
    <cellStyle name="Comma 2 3 2 2 2 2 2" xfId="1413"/>
    <cellStyle name="Comma 2 3 2 2 2 3" xfId="1414"/>
    <cellStyle name="Comma 2 3 2 2 3" xfId="1415"/>
    <cellStyle name="Comma 2 3 2 2 4" xfId="1416"/>
    <cellStyle name="Comma 2 3 2 2 4 2" xfId="1417"/>
    <cellStyle name="Comma 2 3 2 3" xfId="1418"/>
    <cellStyle name="Comma 2 3 2 4" xfId="1419"/>
    <cellStyle name="Comma 2 3 2 5" xfId="1420"/>
    <cellStyle name="Comma 2 3 2 6" xfId="1421"/>
    <cellStyle name="Comma 2 3 2 7" xfId="1422"/>
    <cellStyle name="Comma 2 3 2 8" xfId="1423"/>
    <cellStyle name="Comma 2 3 2 9" xfId="1424"/>
    <cellStyle name="Comma 2 3 3" xfId="1425"/>
    <cellStyle name="Comma 2 3 3 10" xfId="1426"/>
    <cellStyle name="Comma 2 3 3 11" xfId="1427"/>
    <cellStyle name="Comma 2 3 3 12" xfId="1428"/>
    <cellStyle name="Comma 2 3 3 13" xfId="1429"/>
    <cellStyle name="Comma 2 3 3 14" xfId="1430"/>
    <cellStyle name="Comma 2 3 3 15" xfId="1431"/>
    <cellStyle name="Comma 2 3 3 2" xfId="1432"/>
    <cellStyle name="Comma 2 3 3 2 2" xfId="1433"/>
    <cellStyle name="Comma 2 3 3 2 2 2" xfId="1434"/>
    <cellStyle name="Comma 2 3 3 2 2 2 2" xfId="1435"/>
    <cellStyle name="Comma 2 3 3 2 2 3" xfId="1436"/>
    <cellStyle name="Comma 2 3 3 2 3" xfId="1437"/>
    <cellStyle name="Comma 2 3 3 2 4" xfId="1438"/>
    <cellStyle name="Comma 2 3 3 2 4 2" xfId="1439"/>
    <cellStyle name="Comma 2 3 3 3" xfId="1440"/>
    <cellStyle name="Comma 2 3 3 4" xfId="1441"/>
    <cellStyle name="Comma 2 3 3 5" xfId="1442"/>
    <cellStyle name="Comma 2 3 3 6" xfId="1443"/>
    <cellStyle name="Comma 2 3 3 7" xfId="1444"/>
    <cellStyle name="Comma 2 3 3 8" xfId="1445"/>
    <cellStyle name="Comma 2 3 3 9" xfId="1446"/>
    <cellStyle name="Comma 2 3 4" xfId="1447"/>
    <cellStyle name="Comma 2 3 4 2" xfId="1448"/>
    <cellStyle name="Comma 2 3 4 2 2" xfId="1449"/>
    <cellStyle name="Comma 2 3 4 2 2 2" xfId="1450"/>
    <cellStyle name="Comma 2 3 4 2 3" xfId="1451"/>
    <cellStyle name="Comma 2 3 4 3" xfId="1452"/>
    <cellStyle name="Comma 2 3 4 4" xfId="1453"/>
    <cellStyle name="Comma 2 3 4 4 2" xfId="1454"/>
    <cellStyle name="Comma 2 3 5" xfId="1455"/>
    <cellStyle name="Comma 2 3 6" xfId="1456"/>
    <cellStyle name="Comma 2 3 7" xfId="1457"/>
    <cellStyle name="Comma 2 3 8" xfId="1458"/>
    <cellStyle name="Comma 2 3 9" xfId="1459"/>
    <cellStyle name="Comma 2 30" xfId="1460"/>
    <cellStyle name="Comma 2 30 10" xfId="1461"/>
    <cellStyle name="Comma 2 30 11" xfId="1462"/>
    <cellStyle name="Comma 2 30 12" xfId="1463"/>
    <cellStyle name="Comma 2 30 13" xfId="1464"/>
    <cellStyle name="Comma 2 30 14" xfId="1465"/>
    <cellStyle name="Comma 2 30 15" xfId="1466"/>
    <cellStyle name="Comma 2 30 2" xfId="1467"/>
    <cellStyle name="Comma 2 30 2 2" xfId="1468"/>
    <cellStyle name="Comma 2 30 2 2 2" xfId="1469"/>
    <cellStyle name="Comma 2 30 2 2 2 2" xfId="1470"/>
    <cellStyle name="Comma 2 30 2 2 3" xfId="1471"/>
    <cellStyle name="Comma 2 30 2 3" xfId="1472"/>
    <cellStyle name="Comma 2 30 2 4" xfId="1473"/>
    <cellStyle name="Comma 2 30 2 4 2" xfId="1474"/>
    <cellStyle name="Comma 2 30 3" xfId="1475"/>
    <cellStyle name="Comma 2 30 4" xfId="1476"/>
    <cellStyle name="Comma 2 30 5" xfId="1477"/>
    <cellStyle name="Comma 2 30 6" xfId="1478"/>
    <cellStyle name="Comma 2 30 7" xfId="1479"/>
    <cellStyle name="Comma 2 30 8" xfId="1480"/>
    <cellStyle name="Comma 2 30 9" xfId="1481"/>
    <cellStyle name="Comma 2 31" xfId="1482"/>
    <cellStyle name="Comma 2 31 10" xfId="1483"/>
    <cellStyle name="Comma 2 31 11" xfId="1484"/>
    <cellStyle name="Comma 2 31 12" xfId="1485"/>
    <cellStyle name="Comma 2 31 13" xfId="1486"/>
    <cellStyle name="Comma 2 31 14" xfId="1487"/>
    <cellStyle name="Comma 2 31 15" xfId="1488"/>
    <cellStyle name="Comma 2 31 2" xfId="1489"/>
    <cellStyle name="Comma 2 31 2 2" xfId="1490"/>
    <cellStyle name="Comma 2 31 2 2 2" xfId="1491"/>
    <cellStyle name="Comma 2 31 2 2 2 2" xfId="1492"/>
    <cellStyle name="Comma 2 31 2 2 3" xfId="1493"/>
    <cellStyle name="Comma 2 31 2 3" xfId="1494"/>
    <cellStyle name="Comma 2 31 2 4" xfId="1495"/>
    <cellStyle name="Comma 2 31 2 4 2" xfId="1496"/>
    <cellStyle name="Comma 2 31 3" xfId="1497"/>
    <cellStyle name="Comma 2 31 4" xfId="1498"/>
    <cellStyle name="Comma 2 31 5" xfId="1499"/>
    <cellStyle name="Comma 2 31 6" xfId="1500"/>
    <cellStyle name="Comma 2 31 7" xfId="1501"/>
    <cellStyle name="Comma 2 31 8" xfId="1502"/>
    <cellStyle name="Comma 2 31 9" xfId="1503"/>
    <cellStyle name="Comma 2 32" xfId="1504"/>
    <cellStyle name="Comma 2 32 10" xfId="1505"/>
    <cellStyle name="Comma 2 32 11" xfId="1506"/>
    <cellStyle name="Comma 2 32 12" xfId="1507"/>
    <cellStyle name="Comma 2 32 13" xfId="1508"/>
    <cellStyle name="Comma 2 32 14" xfId="1509"/>
    <cellStyle name="Comma 2 32 15" xfId="1510"/>
    <cellStyle name="Comma 2 32 2" xfId="1511"/>
    <cellStyle name="Comma 2 32 2 2" xfId="1512"/>
    <cellStyle name="Comma 2 32 2 2 2" xfId="1513"/>
    <cellStyle name="Comma 2 32 2 2 2 2" xfId="1514"/>
    <cellStyle name="Comma 2 32 2 2 3" xfId="1515"/>
    <cellStyle name="Comma 2 32 2 3" xfId="1516"/>
    <cellStyle name="Comma 2 32 2 4" xfId="1517"/>
    <cellStyle name="Comma 2 32 2 4 2" xfId="1518"/>
    <cellStyle name="Comma 2 32 3" xfId="1519"/>
    <cellStyle name="Comma 2 32 4" xfId="1520"/>
    <cellStyle name="Comma 2 32 5" xfId="1521"/>
    <cellStyle name="Comma 2 32 6" xfId="1522"/>
    <cellStyle name="Comma 2 32 7" xfId="1523"/>
    <cellStyle name="Comma 2 32 8" xfId="1524"/>
    <cellStyle name="Comma 2 32 9" xfId="1525"/>
    <cellStyle name="Comma 2 33" xfId="1526"/>
    <cellStyle name="Comma 2 33 10" xfId="1527"/>
    <cellStyle name="Comma 2 33 11" xfId="1528"/>
    <cellStyle name="Comma 2 33 12" xfId="1529"/>
    <cellStyle name="Comma 2 33 13" xfId="1530"/>
    <cellStyle name="Comma 2 33 14" xfId="1531"/>
    <cellStyle name="Comma 2 33 15" xfId="1532"/>
    <cellStyle name="Comma 2 33 2" xfId="1533"/>
    <cellStyle name="Comma 2 33 2 2" xfId="1534"/>
    <cellStyle name="Comma 2 33 2 2 2" xfId="1535"/>
    <cellStyle name="Comma 2 33 2 2 2 2" xfId="1536"/>
    <cellStyle name="Comma 2 33 2 2 3" xfId="1537"/>
    <cellStyle name="Comma 2 33 2 3" xfId="1538"/>
    <cellStyle name="Comma 2 33 2 4" xfId="1539"/>
    <cellStyle name="Comma 2 33 2 4 2" xfId="1540"/>
    <cellStyle name="Comma 2 33 3" xfId="1541"/>
    <cellStyle name="Comma 2 33 4" xfId="1542"/>
    <cellStyle name="Comma 2 33 5" xfId="1543"/>
    <cellStyle name="Comma 2 33 6" xfId="1544"/>
    <cellStyle name="Comma 2 33 7" xfId="1545"/>
    <cellStyle name="Comma 2 33 8" xfId="1546"/>
    <cellStyle name="Comma 2 33 9" xfId="1547"/>
    <cellStyle name="Comma 2 34" xfId="1548"/>
    <cellStyle name="Comma 2 34 10" xfId="1549"/>
    <cellStyle name="Comma 2 34 11" xfId="1550"/>
    <cellStyle name="Comma 2 34 12" xfId="1551"/>
    <cellStyle name="Comma 2 34 13" xfId="1552"/>
    <cellStyle name="Comma 2 34 14" xfId="1553"/>
    <cellStyle name="Comma 2 34 15" xfId="1554"/>
    <cellStyle name="Comma 2 34 2" xfId="1555"/>
    <cellStyle name="Comma 2 34 2 2" xfId="1556"/>
    <cellStyle name="Comma 2 34 2 2 2" xfId="1557"/>
    <cellStyle name="Comma 2 34 2 2 2 2" xfId="1558"/>
    <cellStyle name="Comma 2 34 2 2 3" xfId="1559"/>
    <cellStyle name="Comma 2 34 2 3" xfId="1560"/>
    <cellStyle name="Comma 2 34 2 4" xfId="1561"/>
    <cellStyle name="Comma 2 34 2 4 2" xfId="1562"/>
    <cellStyle name="Comma 2 34 3" xfId="1563"/>
    <cellStyle name="Comma 2 34 4" xfId="1564"/>
    <cellStyle name="Comma 2 34 5" xfId="1565"/>
    <cellStyle name="Comma 2 34 6" xfId="1566"/>
    <cellStyle name="Comma 2 34 7" xfId="1567"/>
    <cellStyle name="Comma 2 34 8" xfId="1568"/>
    <cellStyle name="Comma 2 34 9" xfId="1569"/>
    <cellStyle name="Comma 2 35" xfId="1570"/>
    <cellStyle name="Comma 2 35 10" xfId="1571"/>
    <cellStyle name="Comma 2 35 11" xfId="1572"/>
    <cellStyle name="Comma 2 35 12" xfId="1573"/>
    <cellStyle name="Comma 2 35 13" xfId="1574"/>
    <cellStyle name="Comma 2 35 14" xfId="1575"/>
    <cellStyle name="Comma 2 35 15" xfId="1576"/>
    <cellStyle name="Comma 2 35 15 2" xfId="1577"/>
    <cellStyle name="Comma 2 35 2" xfId="1578"/>
    <cellStyle name="Comma 2 35 2 2" xfId="1579"/>
    <cellStyle name="Comma 2 35 2 2 2" xfId="1580"/>
    <cellStyle name="Comma 2 35 2 2 2 2" xfId="1581"/>
    <cellStyle name="Comma 2 35 2 2 3" xfId="1582"/>
    <cellStyle name="Comma 2 35 2 3" xfId="1583"/>
    <cellStyle name="Comma 2 35 2 3 2" xfId="1584"/>
    <cellStyle name="Comma 2 35 3" xfId="1585"/>
    <cellStyle name="Comma 2 35 4" xfId="1586"/>
    <cellStyle name="Comma 2 35 5" xfId="1587"/>
    <cellStyle name="Comma 2 35 6" xfId="1588"/>
    <cellStyle name="Comma 2 35 7" xfId="1589"/>
    <cellStyle name="Comma 2 35 8" xfId="1590"/>
    <cellStyle name="Comma 2 35 9" xfId="1591"/>
    <cellStyle name="Comma 2 36" xfId="1592"/>
    <cellStyle name="Comma 2 37" xfId="1593"/>
    <cellStyle name="Comma 2 38" xfId="1594"/>
    <cellStyle name="Comma 2 39" xfId="1595"/>
    <cellStyle name="Comma 2 4" xfId="1596"/>
    <cellStyle name="Comma 2 4 10" xfId="1597"/>
    <cellStyle name="Comma 2 4 11" xfId="1598"/>
    <cellStyle name="Comma 2 4 12" xfId="1599"/>
    <cellStyle name="Comma 2 4 13" xfId="1600"/>
    <cellStyle name="Comma 2 4 14" xfId="1601"/>
    <cellStyle name="Comma 2 4 15" xfId="1602"/>
    <cellStyle name="Comma 2 4 16" xfId="1603"/>
    <cellStyle name="Comma 2 4 17" xfId="1604"/>
    <cellStyle name="Comma 2 4 2" xfId="1605"/>
    <cellStyle name="Comma 2 4 2 10" xfId="1606"/>
    <cellStyle name="Comma 2 4 2 11" xfId="1607"/>
    <cellStyle name="Comma 2 4 2 12" xfId="1608"/>
    <cellStyle name="Comma 2 4 2 13" xfId="1609"/>
    <cellStyle name="Comma 2 4 2 14" xfId="1610"/>
    <cellStyle name="Comma 2 4 2 15" xfId="1611"/>
    <cellStyle name="Comma 2 4 2 2" xfId="1612"/>
    <cellStyle name="Comma 2 4 2 2 2" xfId="1613"/>
    <cellStyle name="Comma 2 4 2 2 2 2" xfId="1614"/>
    <cellStyle name="Comma 2 4 2 2 2 2 2" xfId="1615"/>
    <cellStyle name="Comma 2 4 2 2 2 3" xfId="1616"/>
    <cellStyle name="Comma 2 4 2 2 3" xfId="1617"/>
    <cellStyle name="Comma 2 4 2 2 4" xfId="1618"/>
    <cellStyle name="Comma 2 4 2 2 4 2" xfId="1619"/>
    <cellStyle name="Comma 2 4 2 3" xfId="1620"/>
    <cellStyle name="Comma 2 4 2 4" xfId="1621"/>
    <cellStyle name="Comma 2 4 2 5" xfId="1622"/>
    <cellStyle name="Comma 2 4 2 6" xfId="1623"/>
    <cellStyle name="Comma 2 4 2 7" xfId="1624"/>
    <cellStyle name="Comma 2 4 2 8" xfId="1625"/>
    <cellStyle name="Comma 2 4 2 9" xfId="1626"/>
    <cellStyle name="Comma 2 4 3" xfId="1627"/>
    <cellStyle name="Comma 2 4 3 10" xfId="1628"/>
    <cellStyle name="Comma 2 4 3 11" xfId="1629"/>
    <cellStyle name="Comma 2 4 3 12" xfId="1630"/>
    <cellStyle name="Comma 2 4 3 13" xfId="1631"/>
    <cellStyle name="Comma 2 4 3 14" xfId="1632"/>
    <cellStyle name="Comma 2 4 3 15" xfId="1633"/>
    <cellStyle name="Comma 2 4 3 2" xfId="1634"/>
    <cellStyle name="Comma 2 4 3 2 2" xfId="1635"/>
    <cellStyle name="Comma 2 4 3 2 2 2" xfId="1636"/>
    <cellStyle name="Comma 2 4 3 2 2 2 2" xfId="1637"/>
    <cellStyle name="Comma 2 4 3 2 2 3" xfId="1638"/>
    <cellStyle name="Comma 2 4 3 2 3" xfId="1639"/>
    <cellStyle name="Comma 2 4 3 2 4" xfId="1640"/>
    <cellStyle name="Comma 2 4 3 2 4 2" xfId="1641"/>
    <cellStyle name="Comma 2 4 3 3" xfId="1642"/>
    <cellStyle name="Comma 2 4 3 4" xfId="1643"/>
    <cellStyle name="Comma 2 4 3 5" xfId="1644"/>
    <cellStyle name="Comma 2 4 3 6" xfId="1645"/>
    <cellStyle name="Comma 2 4 3 7" xfId="1646"/>
    <cellStyle name="Comma 2 4 3 8" xfId="1647"/>
    <cellStyle name="Comma 2 4 3 9" xfId="1648"/>
    <cellStyle name="Comma 2 4 4" xfId="1649"/>
    <cellStyle name="Comma 2 4 4 2" xfId="1650"/>
    <cellStyle name="Comma 2 4 4 2 2" xfId="1651"/>
    <cellStyle name="Comma 2 4 4 2 2 2" xfId="1652"/>
    <cellStyle name="Comma 2 4 4 2 3" xfId="1653"/>
    <cellStyle name="Comma 2 4 4 3" xfId="1654"/>
    <cellStyle name="Comma 2 4 4 4" xfId="1655"/>
    <cellStyle name="Comma 2 4 4 4 2" xfId="1656"/>
    <cellStyle name="Comma 2 4 5" xfId="1657"/>
    <cellStyle name="Comma 2 4 6" xfId="1658"/>
    <cellStyle name="Comma 2 4 7" xfId="1659"/>
    <cellStyle name="Comma 2 4 8" xfId="1660"/>
    <cellStyle name="Comma 2 4 9" xfId="1661"/>
    <cellStyle name="Comma 2 40" xfId="1662"/>
    <cellStyle name="Comma 2 41" xfId="1663"/>
    <cellStyle name="Comma 2 42" xfId="1664"/>
    <cellStyle name="Comma 2 43" xfId="1665"/>
    <cellStyle name="Comma 2 44" xfId="1666"/>
    <cellStyle name="Comma 2 45" xfId="1667"/>
    <cellStyle name="Comma 2 46" xfId="1668"/>
    <cellStyle name="Comma 2 47" xfId="1669"/>
    <cellStyle name="Comma 2 48" xfId="1670"/>
    <cellStyle name="Comma 2 49" xfId="1671"/>
    <cellStyle name="Comma 2 5" xfId="1672"/>
    <cellStyle name="Comma 2 5 10" xfId="1673"/>
    <cellStyle name="Comma 2 5 11" xfId="1674"/>
    <cellStyle name="Comma 2 5 12" xfId="1675"/>
    <cellStyle name="Comma 2 5 13" xfId="1676"/>
    <cellStyle name="Comma 2 5 14" xfId="1677"/>
    <cellStyle name="Comma 2 5 15" xfId="1678"/>
    <cellStyle name="Comma 2 5 16" xfId="1679"/>
    <cellStyle name="Comma 2 5 17" xfId="1680"/>
    <cellStyle name="Comma 2 5 2" xfId="1681"/>
    <cellStyle name="Comma 2 5 2 10" xfId="1682"/>
    <cellStyle name="Comma 2 5 2 11" xfId="1683"/>
    <cellStyle name="Comma 2 5 2 12" xfId="1684"/>
    <cellStyle name="Comma 2 5 2 13" xfId="1685"/>
    <cellStyle name="Comma 2 5 2 14" xfId="1686"/>
    <cellStyle name="Comma 2 5 2 15" xfId="1687"/>
    <cellStyle name="Comma 2 5 2 2" xfId="1688"/>
    <cellStyle name="Comma 2 5 2 2 2" xfId="1689"/>
    <cellStyle name="Comma 2 5 2 2 2 2" xfId="1690"/>
    <cellStyle name="Comma 2 5 2 2 2 2 2" xfId="1691"/>
    <cellStyle name="Comma 2 5 2 2 2 3" xfId="1692"/>
    <cellStyle name="Comma 2 5 2 2 3" xfId="1693"/>
    <cellStyle name="Comma 2 5 2 2 4" xfId="1694"/>
    <cellStyle name="Comma 2 5 2 2 4 2" xfId="1695"/>
    <cellStyle name="Comma 2 5 2 3" xfId="1696"/>
    <cellStyle name="Comma 2 5 2 4" xfId="1697"/>
    <cellStyle name="Comma 2 5 2 5" xfId="1698"/>
    <cellStyle name="Comma 2 5 2 6" xfId="1699"/>
    <cellStyle name="Comma 2 5 2 7" xfId="1700"/>
    <cellStyle name="Comma 2 5 2 8" xfId="1701"/>
    <cellStyle name="Comma 2 5 2 9" xfId="1702"/>
    <cellStyle name="Comma 2 5 3" xfId="1703"/>
    <cellStyle name="Comma 2 5 3 10" xfId="1704"/>
    <cellStyle name="Comma 2 5 3 11" xfId="1705"/>
    <cellStyle name="Comma 2 5 3 12" xfId="1706"/>
    <cellStyle name="Comma 2 5 3 13" xfId="1707"/>
    <cellStyle name="Comma 2 5 3 14" xfId="1708"/>
    <cellStyle name="Comma 2 5 3 15" xfId="1709"/>
    <cellStyle name="Comma 2 5 3 2" xfId="1710"/>
    <cellStyle name="Comma 2 5 3 2 2" xfId="1711"/>
    <cellStyle name="Comma 2 5 3 2 2 2" xfId="1712"/>
    <cellStyle name="Comma 2 5 3 2 2 2 2" xfId="1713"/>
    <cellStyle name="Comma 2 5 3 2 2 3" xfId="1714"/>
    <cellStyle name="Comma 2 5 3 2 3" xfId="1715"/>
    <cellStyle name="Comma 2 5 3 2 4" xfId="1716"/>
    <cellStyle name="Comma 2 5 3 2 4 2" xfId="1717"/>
    <cellStyle name="Comma 2 5 3 3" xfId="1718"/>
    <cellStyle name="Comma 2 5 3 4" xfId="1719"/>
    <cellStyle name="Comma 2 5 3 5" xfId="1720"/>
    <cellStyle name="Comma 2 5 3 6" xfId="1721"/>
    <cellStyle name="Comma 2 5 3 7" xfId="1722"/>
    <cellStyle name="Comma 2 5 3 8" xfId="1723"/>
    <cellStyle name="Comma 2 5 3 9" xfId="1724"/>
    <cellStyle name="Comma 2 5 4" xfId="1725"/>
    <cellStyle name="Comma 2 5 4 2" xfId="1726"/>
    <cellStyle name="Comma 2 5 4 2 2" xfId="1727"/>
    <cellStyle name="Comma 2 5 4 2 2 2" xfId="1728"/>
    <cellStyle name="Comma 2 5 4 2 3" xfId="1729"/>
    <cellStyle name="Comma 2 5 4 3" xfId="1730"/>
    <cellStyle name="Comma 2 5 4 4" xfId="1731"/>
    <cellStyle name="Comma 2 5 4 4 2" xfId="1732"/>
    <cellStyle name="Comma 2 5 5" xfId="1733"/>
    <cellStyle name="Comma 2 5 6" xfId="1734"/>
    <cellStyle name="Comma 2 5 7" xfId="1735"/>
    <cellStyle name="Comma 2 5 8" xfId="1736"/>
    <cellStyle name="Comma 2 5 9" xfId="1737"/>
    <cellStyle name="Comma 2 50" xfId="1738"/>
    <cellStyle name="Comma 2 6" xfId="1739"/>
    <cellStyle name="Comma 2 6 10" xfId="1740"/>
    <cellStyle name="Comma 2 6 11" xfId="1741"/>
    <cellStyle name="Comma 2 6 12" xfId="1742"/>
    <cellStyle name="Comma 2 6 13" xfId="1743"/>
    <cellStyle name="Comma 2 6 14" xfId="1744"/>
    <cellStyle name="Comma 2 6 15" xfId="1745"/>
    <cellStyle name="Comma 2 6 16" xfId="1746"/>
    <cellStyle name="Comma 2 6 17" xfId="1747"/>
    <cellStyle name="Comma 2 6 2" xfId="1748"/>
    <cellStyle name="Comma 2 6 2 10" xfId="1749"/>
    <cellStyle name="Comma 2 6 2 11" xfId="1750"/>
    <cellStyle name="Comma 2 6 2 12" xfId="1751"/>
    <cellStyle name="Comma 2 6 2 13" xfId="1752"/>
    <cellStyle name="Comma 2 6 2 14" xfId="1753"/>
    <cellStyle name="Comma 2 6 2 15" xfId="1754"/>
    <cellStyle name="Comma 2 6 2 2" xfId="1755"/>
    <cellStyle name="Comma 2 6 2 2 2" xfId="1756"/>
    <cellStyle name="Comma 2 6 2 2 2 2" xfId="1757"/>
    <cellStyle name="Comma 2 6 2 2 2 2 2" xfId="1758"/>
    <cellStyle name="Comma 2 6 2 2 2 3" xfId="1759"/>
    <cellStyle name="Comma 2 6 2 2 3" xfId="1760"/>
    <cellStyle name="Comma 2 6 2 2 4" xfId="1761"/>
    <cellStyle name="Comma 2 6 2 2 4 2" xfId="1762"/>
    <cellStyle name="Comma 2 6 2 3" xfId="1763"/>
    <cellStyle name="Comma 2 6 2 4" xfId="1764"/>
    <cellStyle name="Comma 2 6 2 5" xfId="1765"/>
    <cellStyle name="Comma 2 6 2 6" xfId="1766"/>
    <cellStyle name="Comma 2 6 2 7" xfId="1767"/>
    <cellStyle name="Comma 2 6 2 8" xfId="1768"/>
    <cellStyle name="Comma 2 6 2 9" xfId="1769"/>
    <cellStyle name="Comma 2 6 3" xfId="1770"/>
    <cellStyle name="Comma 2 6 3 10" xfId="1771"/>
    <cellStyle name="Comma 2 6 3 11" xfId="1772"/>
    <cellStyle name="Comma 2 6 3 12" xfId="1773"/>
    <cellStyle name="Comma 2 6 3 13" xfId="1774"/>
    <cellStyle name="Comma 2 6 3 14" xfId="1775"/>
    <cellStyle name="Comma 2 6 3 15" xfId="1776"/>
    <cellStyle name="Comma 2 6 3 2" xfId="1777"/>
    <cellStyle name="Comma 2 6 3 2 2" xfId="1778"/>
    <cellStyle name="Comma 2 6 3 2 2 2" xfId="1779"/>
    <cellStyle name="Comma 2 6 3 2 2 2 2" xfId="1780"/>
    <cellStyle name="Comma 2 6 3 2 2 3" xfId="1781"/>
    <cellStyle name="Comma 2 6 3 2 3" xfId="1782"/>
    <cellStyle name="Comma 2 6 3 2 4" xfId="1783"/>
    <cellStyle name="Comma 2 6 3 2 4 2" xfId="1784"/>
    <cellStyle name="Comma 2 6 3 3" xfId="1785"/>
    <cellStyle name="Comma 2 6 3 4" xfId="1786"/>
    <cellStyle name="Comma 2 6 3 5" xfId="1787"/>
    <cellStyle name="Comma 2 6 3 6" xfId="1788"/>
    <cellStyle name="Comma 2 6 3 7" xfId="1789"/>
    <cellStyle name="Comma 2 6 3 8" xfId="1790"/>
    <cellStyle name="Comma 2 6 3 9" xfId="1791"/>
    <cellStyle name="Comma 2 6 4" xfId="1792"/>
    <cellStyle name="Comma 2 6 4 2" xfId="1793"/>
    <cellStyle name="Comma 2 6 4 2 2" xfId="1794"/>
    <cellStyle name="Comma 2 6 4 2 2 2" xfId="1795"/>
    <cellStyle name="Comma 2 6 4 2 3" xfId="1796"/>
    <cellStyle name="Comma 2 6 4 3" xfId="1797"/>
    <cellStyle name="Comma 2 6 4 4" xfId="1798"/>
    <cellStyle name="Comma 2 6 4 4 2" xfId="1799"/>
    <cellStyle name="Comma 2 6 5" xfId="1800"/>
    <cellStyle name="Comma 2 6 6" xfId="1801"/>
    <cellStyle name="Comma 2 6 7" xfId="1802"/>
    <cellStyle name="Comma 2 6 8" xfId="1803"/>
    <cellStyle name="Comma 2 6 9" xfId="1804"/>
    <cellStyle name="Comma 2 7" xfId="1805"/>
    <cellStyle name="Comma 2 7 10" xfId="1806"/>
    <cellStyle name="Comma 2 7 11" xfId="1807"/>
    <cellStyle name="Comma 2 7 12" xfId="1808"/>
    <cellStyle name="Comma 2 7 13" xfId="1809"/>
    <cellStyle name="Comma 2 7 14" xfId="1810"/>
    <cellStyle name="Comma 2 7 15" xfId="1811"/>
    <cellStyle name="Comma 2 7 16" xfId="1812"/>
    <cellStyle name="Comma 2 7 17" xfId="1813"/>
    <cellStyle name="Comma 2 7 2" xfId="1814"/>
    <cellStyle name="Comma 2 7 2 10" xfId="1815"/>
    <cellStyle name="Comma 2 7 2 11" xfId="1816"/>
    <cellStyle name="Comma 2 7 2 12" xfId="1817"/>
    <cellStyle name="Comma 2 7 2 13" xfId="1818"/>
    <cellStyle name="Comma 2 7 2 14" xfId="1819"/>
    <cellStyle name="Comma 2 7 2 15" xfId="1820"/>
    <cellStyle name="Comma 2 7 2 2" xfId="1821"/>
    <cellStyle name="Comma 2 7 2 2 2" xfId="1822"/>
    <cellStyle name="Comma 2 7 2 2 2 2" xfId="1823"/>
    <cellStyle name="Comma 2 7 2 2 2 2 2" xfId="1824"/>
    <cellStyle name="Comma 2 7 2 2 2 3" xfId="1825"/>
    <cellStyle name="Comma 2 7 2 2 3" xfId="1826"/>
    <cellStyle name="Comma 2 7 2 2 4" xfId="1827"/>
    <cellStyle name="Comma 2 7 2 2 4 2" xfId="1828"/>
    <cellStyle name="Comma 2 7 2 3" xfId="1829"/>
    <cellStyle name="Comma 2 7 2 4" xfId="1830"/>
    <cellStyle name="Comma 2 7 2 5" xfId="1831"/>
    <cellStyle name="Comma 2 7 2 6" xfId="1832"/>
    <cellStyle name="Comma 2 7 2 7" xfId="1833"/>
    <cellStyle name="Comma 2 7 2 8" xfId="1834"/>
    <cellStyle name="Comma 2 7 2 9" xfId="1835"/>
    <cellStyle name="Comma 2 7 3" xfId="1836"/>
    <cellStyle name="Comma 2 7 3 10" xfId="1837"/>
    <cellStyle name="Comma 2 7 3 11" xfId="1838"/>
    <cellStyle name="Comma 2 7 3 12" xfId="1839"/>
    <cellStyle name="Comma 2 7 3 13" xfId="1840"/>
    <cellStyle name="Comma 2 7 3 14" xfId="1841"/>
    <cellStyle name="Comma 2 7 3 15" xfId="1842"/>
    <cellStyle name="Comma 2 7 3 2" xfId="1843"/>
    <cellStyle name="Comma 2 7 3 2 2" xfId="1844"/>
    <cellStyle name="Comma 2 7 3 2 2 2" xfId="1845"/>
    <cellStyle name="Comma 2 7 3 2 2 2 2" xfId="1846"/>
    <cellStyle name="Comma 2 7 3 2 2 3" xfId="1847"/>
    <cellStyle name="Comma 2 7 3 2 3" xfId="1848"/>
    <cellStyle name="Comma 2 7 3 2 4" xfId="1849"/>
    <cellStyle name="Comma 2 7 3 2 4 2" xfId="1850"/>
    <cellStyle name="Comma 2 7 3 3" xfId="1851"/>
    <cellStyle name="Comma 2 7 3 4" xfId="1852"/>
    <cellStyle name="Comma 2 7 3 5" xfId="1853"/>
    <cellStyle name="Comma 2 7 3 6" xfId="1854"/>
    <cellStyle name="Comma 2 7 3 7" xfId="1855"/>
    <cellStyle name="Comma 2 7 3 8" xfId="1856"/>
    <cellStyle name="Comma 2 7 3 9" xfId="1857"/>
    <cellStyle name="Comma 2 7 4" xfId="1858"/>
    <cellStyle name="Comma 2 7 4 2" xfId="1859"/>
    <cellStyle name="Comma 2 7 4 2 2" xfId="1860"/>
    <cellStyle name="Comma 2 7 4 2 2 2" xfId="1861"/>
    <cellStyle name="Comma 2 7 4 2 3" xfId="1862"/>
    <cellStyle name="Comma 2 7 4 3" xfId="1863"/>
    <cellStyle name="Comma 2 7 4 4" xfId="1864"/>
    <cellStyle name="Comma 2 7 4 4 2" xfId="1865"/>
    <cellStyle name="Comma 2 7 5" xfId="1866"/>
    <cellStyle name="Comma 2 7 6" xfId="1867"/>
    <cellStyle name="Comma 2 7 7" xfId="1868"/>
    <cellStyle name="Comma 2 7 8" xfId="1869"/>
    <cellStyle name="Comma 2 7 9" xfId="1870"/>
    <cellStyle name="Comma 2 8" xfId="1871"/>
    <cellStyle name="Comma 2 8 10" xfId="1872"/>
    <cellStyle name="Comma 2 8 11" xfId="1873"/>
    <cellStyle name="Comma 2 8 12" xfId="1874"/>
    <cellStyle name="Comma 2 8 13" xfId="1875"/>
    <cellStyle name="Comma 2 8 14" xfId="1876"/>
    <cellStyle name="Comma 2 8 15" xfId="1877"/>
    <cellStyle name="Comma 2 8 2" xfId="1878"/>
    <cellStyle name="Comma 2 8 2 2" xfId="1879"/>
    <cellStyle name="Comma 2 8 2 2 2" xfId="1880"/>
    <cellStyle name="Comma 2 8 2 2 2 2" xfId="1881"/>
    <cellStyle name="Comma 2 8 2 2 3" xfId="1882"/>
    <cellStyle name="Comma 2 8 2 3" xfId="1883"/>
    <cellStyle name="Comma 2 8 2 4" xfId="1884"/>
    <cellStyle name="Comma 2 8 2 4 2" xfId="1885"/>
    <cellStyle name="Comma 2 8 3" xfId="1886"/>
    <cellStyle name="Comma 2 8 4" xfId="1887"/>
    <cellStyle name="Comma 2 8 5" xfId="1888"/>
    <cellStyle name="Comma 2 8 6" xfId="1889"/>
    <cellStyle name="Comma 2 8 7" xfId="1890"/>
    <cellStyle name="Comma 2 8 8" xfId="1891"/>
    <cellStyle name="Comma 2 8 9" xfId="1892"/>
    <cellStyle name="Comma 2 9" xfId="1893"/>
    <cellStyle name="Comma 2 9 10" xfId="1894"/>
    <cellStyle name="Comma 2 9 11" xfId="1895"/>
    <cellStyle name="Comma 2 9 12" xfId="1896"/>
    <cellStyle name="Comma 2 9 13" xfId="1897"/>
    <cellStyle name="Comma 2 9 14" xfId="1898"/>
    <cellStyle name="Comma 2 9 15" xfId="1899"/>
    <cellStyle name="Comma 2 9 2" xfId="1900"/>
    <cellStyle name="Comma 2 9 2 2" xfId="1901"/>
    <cellStyle name="Comma 2 9 2 2 2" xfId="1902"/>
    <cellStyle name="Comma 2 9 2 2 2 2" xfId="1903"/>
    <cellStyle name="Comma 2 9 2 2 3" xfId="1904"/>
    <cellStyle name="Comma 2 9 2 3" xfId="1905"/>
    <cellStyle name="Comma 2 9 2 4" xfId="1906"/>
    <cellStyle name="Comma 2 9 2 4 2" xfId="1907"/>
    <cellStyle name="Comma 2 9 3" xfId="1908"/>
    <cellStyle name="Comma 2 9 4" xfId="1909"/>
    <cellStyle name="Comma 2 9 5" xfId="1910"/>
    <cellStyle name="Comma 2 9 6" xfId="1911"/>
    <cellStyle name="Comma 2 9 7" xfId="1912"/>
    <cellStyle name="Comma 2 9 8" xfId="1913"/>
    <cellStyle name="Comma 2 9 9" xfId="1914"/>
    <cellStyle name="Comma 3" xfId="1915"/>
    <cellStyle name="Comma 3 10" xfId="1916"/>
    <cellStyle name="Comma 3 11" xfId="1917"/>
    <cellStyle name="Comma 3 12" xfId="1918"/>
    <cellStyle name="Comma 3 13" xfId="1919"/>
    <cellStyle name="Comma 3 14" xfId="1920"/>
    <cellStyle name="Comma 3 2" xfId="1921"/>
    <cellStyle name="Comma 3 2 2" xfId="1922"/>
    <cellStyle name="Comma 3 3" xfId="1923"/>
    <cellStyle name="Comma 3 3 2" xfId="1924"/>
    <cellStyle name="Comma 3 4" xfId="1925"/>
    <cellStyle name="Comma 3 4 2" xfId="1926"/>
    <cellStyle name="Comma 3 5" xfId="1927"/>
    <cellStyle name="Comma 3 5 2" xfId="1928"/>
    <cellStyle name="Comma 3 6" xfId="1929"/>
    <cellStyle name="Comma 3 7" xfId="1930"/>
    <cellStyle name="Comma 3 8" xfId="1931"/>
    <cellStyle name="Comma 3 9" xfId="1932"/>
    <cellStyle name="Comma 4" xfId="1933"/>
    <cellStyle name="Comma 4 10" xfId="1934"/>
    <cellStyle name="Comma 4 11" xfId="1935"/>
    <cellStyle name="Comma 4 12" xfId="1936"/>
    <cellStyle name="Comma 4 13" xfId="1937"/>
    <cellStyle name="Comma 4 14" xfId="1938"/>
    <cellStyle name="Comma 4 2" xfId="1939"/>
    <cellStyle name="Comma 4 2 2" xfId="1940"/>
    <cellStyle name="Comma 4 3" xfId="1941"/>
    <cellStyle name="Comma 4 4" xfId="1942"/>
    <cellStyle name="Comma 4 5" xfId="1943"/>
    <cellStyle name="Comma 4 6" xfId="1944"/>
    <cellStyle name="Comma 4 7" xfId="1945"/>
    <cellStyle name="Comma 4 8" xfId="1946"/>
    <cellStyle name="Comma 4 9" xfId="1947"/>
    <cellStyle name="Comma 5 2" xfId="1948"/>
    <cellStyle name="Comma 5 3" xfId="1949"/>
    <cellStyle name="Currency" xfId="1950"/>
    <cellStyle name="Currency [0]" xfId="1951"/>
    <cellStyle name="Explanatory Text" xfId="1952"/>
    <cellStyle name="Explanatory Text 2" xfId="1953"/>
    <cellStyle name="Explanatory Text 3" xfId="1954"/>
    <cellStyle name="Explanatory Text 4" xfId="1955"/>
    <cellStyle name="Explanatory Text 5" xfId="1956"/>
    <cellStyle name="Good" xfId="1957"/>
    <cellStyle name="Good 2" xfId="1958"/>
    <cellStyle name="Good 3" xfId="1959"/>
    <cellStyle name="Good 4" xfId="1960"/>
    <cellStyle name="Good 5" xfId="1961"/>
    <cellStyle name="Heading 1" xfId="1962"/>
    <cellStyle name="Heading 1 2" xfId="1963"/>
    <cellStyle name="Heading 1 3" xfId="1964"/>
    <cellStyle name="Heading 1 4" xfId="1965"/>
    <cellStyle name="Heading 1 5" xfId="1966"/>
    <cellStyle name="Heading 2" xfId="1967"/>
    <cellStyle name="Heading 2 2" xfId="1968"/>
    <cellStyle name="Heading 2 3" xfId="1969"/>
    <cellStyle name="Heading 2 4" xfId="1970"/>
    <cellStyle name="Heading 2 5" xfId="1971"/>
    <cellStyle name="Heading 3" xfId="1972"/>
    <cellStyle name="Heading 3 2" xfId="1973"/>
    <cellStyle name="Heading 3 3" xfId="1974"/>
    <cellStyle name="Heading 3 4" xfId="1975"/>
    <cellStyle name="Heading 3 5" xfId="1976"/>
    <cellStyle name="Heading 4" xfId="1977"/>
    <cellStyle name="Heading 4 2" xfId="1978"/>
    <cellStyle name="Heading 4 3" xfId="1979"/>
    <cellStyle name="Heading 4 4" xfId="1980"/>
    <cellStyle name="Heading 4 5" xfId="1981"/>
    <cellStyle name="Input" xfId="1982"/>
    <cellStyle name="Input 2" xfId="1983"/>
    <cellStyle name="Input 3" xfId="1984"/>
    <cellStyle name="Input 4" xfId="1985"/>
    <cellStyle name="Input 5" xfId="1986"/>
    <cellStyle name="Linked Cell" xfId="1987"/>
    <cellStyle name="Linked Cell 2" xfId="1988"/>
    <cellStyle name="Linked Cell 3" xfId="1989"/>
    <cellStyle name="Linked Cell 4" xfId="1990"/>
    <cellStyle name="Linked Cell 5" xfId="1991"/>
    <cellStyle name="Neutral" xfId="1992"/>
    <cellStyle name="Neutral 2" xfId="1993"/>
    <cellStyle name="Neutral 3" xfId="1994"/>
    <cellStyle name="Neutral 4" xfId="1995"/>
    <cellStyle name="Neutral 5" xfId="1996"/>
    <cellStyle name="Normal 10" xfId="1997"/>
    <cellStyle name="Normal 10 10" xfId="1998"/>
    <cellStyle name="Normal 10 10 2" xfId="1999"/>
    <cellStyle name="Normal 10 11" xfId="2000"/>
    <cellStyle name="Normal 10 11 2" xfId="2001"/>
    <cellStyle name="Normal 10 12" xfId="2002"/>
    <cellStyle name="Normal 10 12 2" xfId="2003"/>
    <cellStyle name="Normal 10 13" xfId="2004"/>
    <cellStyle name="Normal 10 13 2" xfId="2005"/>
    <cellStyle name="Normal 10 14" xfId="2006"/>
    <cellStyle name="Normal 10 14 2" xfId="2007"/>
    <cellStyle name="Normal 10 15" xfId="2008"/>
    <cellStyle name="Normal 10 15 2" xfId="2009"/>
    <cellStyle name="Normal 10 16" xfId="2010"/>
    <cellStyle name="Normal 10 16 2" xfId="2011"/>
    <cellStyle name="Normal 10 17" xfId="2012"/>
    <cellStyle name="Normal 10 17 2" xfId="2013"/>
    <cellStyle name="Normal 10 18" xfId="2014"/>
    <cellStyle name="Normal 10 18 2" xfId="2015"/>
    <cellStyle name="Normal 10 19" xfId="2016"/>
    <cellStyle name="Normal 10 2" xfId="2017"/>
    <cellStyle name="Normal 10 2 10" xfId="2018"/>
    <cellStyle name="Normal 10 2 10 2" xfId="2019"/>
    <cellStyle name="Normal 10 2 11" xfId="2020"/>
    <cellStyle name="Normal 10 2 11 2" xfId="2021"/>
    <cellStyle name="Normal 10 2 12" xfId="2022"/>
    <cellStyle name="Normal 10 2 12 2" xfId="2023"/>
    <cellStyle name="Normal 10 2 13" xfId="2024"/>
    <cellStyle name="Normal 10 2 13 2" xfId="2025"/>
    <cellStyle name="Normal 10 2 14" xfId="2026"/>
    <cellStyle name="Normal 10 2 14 2" xfId="2027"/>
    <cellStyle name="Normal 10 2 15" xfId="2028"/>
    <cellStyle name="Normal 10 2 15 2" xfId="2029"/>
    <cellStyle name="Normal 10 2 16" xfId="2030"/>
    <cellStyle name="Normal 10 2 16 2" xfId="2031"/>
    <cellStyle name="Normal 10 2 17" xfId="2032"/>
    <cellStyle name="Normal 10 2 17 2" xfId="2033"/>
    <cellStyle name="Normal 10 2 18" xfId="2034"/>
    <cellStyle name="Normal 10 2 18 2" xfId="2035"/>
    <cellStyle name="Normal 10 2 19" xfId="2036"/>
    <cellStyle name="Normal 10 2 2" xfId="2037"/>
    <cellStyle name="Normal 10 2 2 10" xfId="2038"/>
    <cellStyle name="Normal 10 2 2 10 2" xfId="2039"/>
    <cellStyle name="Normal 10 2 2 11" xfId="2040"/>
    <cellStyle name="Normal 10 2 2 11 2" xfId="2041"/>
    <cellStyle name="Normal 10 2 2 12" xfId="2042"/>
    <cellStyle name="Normal 10 2 2 12 2" xfId="2043"/>
    <cellStyle name="Normal 10 2 2 13" xfId="2044"/>
    <cellStyle name="Normal 10 2 2 13 2" xfId="2045"/>
    <cellStyle name="Normal 10 2 2 14" xfId="2046"/>
    <cellStyle name="Normal 10 2 2 14 2" xfId="2047"/>
    <cellStyle name="Normal 10 2 2 15" xfId="2048"/>
    <cellStyle name="Normal 10 2 2 15 2" xfId="2049"/>
    <cellStyle name="Normal 10 2 2 16" xfId="2050"/>
    <cellStyle name="Normal 10 2 2 16 2" xfId="2051"/>
    <cellStyle name="Normal 10 2 2 17" xfId="2052"/>
    <cellStyle name="Normal 10 2 2 17 2" xfId="2053"/>
    <cellStyle name="Normal 10 2 2 18" xfId="2054"/>
    <cellStyle name="Normal 10 2 2 18 2" xfId="2055"/>
    <cellStyle name="Normal 10 2 2 19" xfId="2056"/>
    <cellStyle name="Normal 10 2 2 19 2" xfId="2057"/>
    <cellStyle name="Normal 10 2 2 2" xfId="2058"/>
    <cellStyle name="Normal 10 2 2 2 2" xfId="2059"/>
    <cellStyle name="Normal 10 2 2 2 2 2" xfId="2060"/>
    <cellStyle name="Normal 10 2 2 2 2 2 2" xfId="2061"/>
    <cellStyle name="Normal 10 2 2 2 3" xfId="2062"/>
    <cellStyle name="Normal 10 2 2 2 3 2" xfId="2063"/>
    <cellStyle name="Normal 10 2 2 2 4" xfId="2064"/>
    <cellStyle name="Normal 10 2 2 20" xfId="2065"/>
    <cellStyle name="Normal 10 2 2 21" xfId="2066"/>
    <cellStyle name="Normal 10 2 2 3" xfId="2067"/>
    <cellStyle name="Normal 10 2 2 3 2" xfId="2068"/>
    <cellStyle name="Normal 10 2 2 3 2 2" xfId="2069"/>
    <cellStyle name="Normal 10 2 2 3 3" xfId="2070"/>
    <cellStyle name="Normal 10 2 2 4" xfId="2071"/>
    <cellStyle name="Normal 10 2 2 4 2" xfId="2072"/>
    <cellStyle name="Normal 10 2 2 4 2 2" xfId="2073"/>
    <cellStyle name="Normal 10 2 2 4 3" xfId="2074"/>
    <cellStyle name="Normal 10 2 2 5" xfId="2075"/>
    <cellStyle name="Normal 10 2 2 5 2" xfId="2076"/>
    <cellStyle name="Normal 10 2 2 5 2 2" xfId="2077"/>
    <cellStyle name="Normal 10 2 2 5 3" xfId="2078"/>
    <cellStyle name="Normal 10 2 2 6" xfId="2079"/>
    <cellStyle name="Normal 10 2 2 6 2" xfId="2080"/>
    <cellStyle name="Normal 10 2 2 7" xfId="2081"/>
    <cellStyle name="Normal 10 2 2 7 2" xfId="2082"/>
    <cellStyle name="Normal 10 2 2 8" xfId="2083"/>
    <cellStyle name="Normal 10 2 2 8 2" xfId="2084"/>
    <cellStyle name="Normal 10 2 2 9" xfId="2085"/>
    <cellStyle name="Normal 10 2 2 9 2" xfId="2086"/>
    <cellStyle name="Normal 10 2 20" xfId="2087"/>
    <cellStyle name="Normal 10 2 3" xfId="2088"/>
    <cellStyle name="Normal 10 2 3 2" xfId="2089"/>
    <cellStyle name="Normal 10 2 3 2 2" xfId="2090"/>
    <cellStyle name="Normal 10 2 3 2 2 2" xfId="2091"/>
    <cellStyle name="Normal 10 2 3 3" xfId="2092"/>
    <cellStyle name="Normal 10 2 3 3 2" xfId="2093"/>
    <cellStyle name="Normal 10 2 3 4" xfId="2094"/>
    <cellStyle name="Normal 10 2 4" xfId="2095"/>
    <cellStyle name="Normal 10 2 4 2" xfId="2096"/>
    <cellStyle name="Normal 10 2 4 2 2" xfId="2097"/>
    <cellStyle name="Normal 10 2 4 3" xfId="2098"/>
    <cellStyle name="Normal 10 2 5" xfId="2099"/>
    <cellStyle name="Normal 10 2 5 2" xfId="2100"/>
    <cellStyle name="Normal 10 2 6" xfId="2101"/>
    <cellStyle name="Normal 10 2 6 2" xfId="2102"/>
    <cellStyle name="Normal 10 2 7" xfId="2103"/>
    <cellStyle name="Normal 10 2 7 2" xfId="2104"/>
    <cellStyle name="Normal 10 2 8" xfId="2105"/>
    <cellStyle name="Normal 10 2 8 2" xfId="2106"/>
    <cellStyle name="Normal 10 2 9" xfId="2107"/>
    <cellStyle name="Normal 10 2 9 2" xfId="2108"/>
    <cellStyle name="Normal 10 20" xfId="2109"/>
    <cellStyle name="Normal 10 3" xfId="2110"/>
    <cellStyle name="Normal 10 3 2" xfId="2111"/>
    <cellStyle name="Normal 10 3 2 2" xfId="2112"/>
    <cellStyle name="Normal 10 3 2 2 2" xfId="2113"/>
    <cellStyle name="Normal 10 3 3" xfId="2114"/>
    <cellStyle name="Normal 10 3 3 2" xfId="2115"/>
    <cellStyle name="Normal 10 3 4" xfId="2116"/>
    <cellStyle name="Normal 10 4" xfId="2117"/>
    <cellStyle name="Normal 10 4 2" xfId="2118"/>
    <cellStyle name="Normal 10 4 2 2" xfId="2119"/>
    <cellStyle name="Normal 10 4 3" xfId="2120"/>
    <cellStyle name="Normal 10 5" xfId="2121"/>
    <cellStyle name="Normal 10 5 2" xfId="2122"/>
    <cellStyle name="Normal 10 6" xfId="2123"/>
    <cellStyle name="Normal 10 6 2" xfId="2124"/>
    <cellStyle name="Normal 10 7" xfId="2125"/>
    <cellStyle name="Normal 10 7 2" xfId="2126"/>
    <cellStyle name="Normal 10 8" xfId="2127"/>
    <cellStyle name="Normal 10 8 2" xfId="2128"/>
    <cellStyle name="Normal 10 9" xfId="2129"/>
    <cellStyle name="Normal 10 9 2" xfId="2130"/>
    <cellStyle name="Normal 100" xfId="2131"/>
    <cellStyle name="Normal 101" xfId="2132"/>
    <cellStyle name="Normal 102" xfId="2133"/>
    <cellStyle name="Normal 102 2" xfId="2134"/>
    <cellStyle name="Normal 103" xfId="2135"/>
    <cellStyle name="Normal 104" xfId="2136"/>
    <cellStyle name="Normal 105" xfId="2137"/>
    <cellStyle name="Normal 105 2" xfId="2138"/>
    <cellStyle name="Normal 106" xfId="2139"/>
    <cellStyle name="Normal 106 2" xfId="2140"/>
    <cellStyle name="Normal 107" xfId="2141"/>
    <cellStyle name="Normal 108" xfId="2142"/>
    <cellStyle name="Normal 109" xfId="2143"/>
    <cellStyle name="Normal 11" xfId="2144"/>
    <cellStyle name="Normal 11 2" xfId="2145"/>
    <cellStyle name="Normal 11 2 2" xfId="2146"/>
    <cellStyle name="Normal 11 2 2 2" xfId="2147"/>
    <cellStyle name="Normal 11 3" xfId="2148"/>
    <cellStyle name="Normal 11 3 2" xfId="2149"/>
    <cellStyle name="Normal 11 4" xfId="2150"/>
    <cellStyle name="Normal 12" xfId="2151"/>
    <cellStyle name="Normal 12 2" xfId="2152"/>
    <cellStyle name="Normal 12 2 2" xfId="2153"/>
    <cellStyle name="Normal 12 3" xfId="2154"/>
    <cellStyle name="Normal 13" xfId="2155"/>
    <cellStyle name="Normal 13 2" xfId="2156"/>
    <cellStyle name="Normal 13 2 2" xfId="2157"/>
    <cellStyle name="Normal 13 3" xfId="2158"/>
    <cellStyle name="Normal 14" xfId="2159"/>
    <cellStyle name="Normal 14 2" xfId="2160"/>
    <cellStyle name="Normal 14 2 2" xfId="2161"/>
    <cellStyle name="Normal 14 3" xfId="2162"/>
    <cellStyle name="Normal 15" xfId="2163"/>
    <cellStyle name="Normal 15 2" xfId="2164"/>
    <cellStyle name="Normal 15 2 2" xfId="2165"/>
    <cellStyle name="Normal 15 2 2 2" xfId="2166"/>
    <cellStyle name="Normal 15 3" xfId="2167"/>
    <cellStyle name="Normal 16" xfId="2168"/>
    <cellStyle name="Normal 16 2" xfId="2169"/>
    <cellStyle name="Normal 16 3" xfId="2170"/>
    <cellStyle name="Normal 16 4" xfId="2171"/>
    <cellStyle name="Normal 16 5" xfId="2172"/>
    <cellStyle name="Normal 17" xfId="2173"/>
    <cellStyle name="Normal 18" xfId="2174"/>
    <cellStyle name="Normal 19" xfId="2175"/>
    <cellStyle name="Normal 2" xfId="2176"/>
    <cellStyle name="Normal 2 10" xfId="2177"/>
    <cellStyle name="Normal 2 100" xfId="2178"/>
    <cellStyle name="Normal 2 101" xfId="2179"/>
    <cellStyle name="Normal 2 102" xfId="2180"/>
    <cellStyle name="Normal 2 103" xfId="2181"/>
    <cellStyle name="Normal 2 104" xfId="2182"/>
    <cellStyle name="Normal 2 105" xfId="2183"/>
    <cellStyle name="Normal 2 106" xfId="2184"/>
    <cellStyle name="Normal 2 107" xfId="2185"/>
    <cellStyle name="Normal 2 108" xfId="2186"/>
    <cellStyle name="Normal 2 109" xfId="2187"/>
    <cellStyle name="Normal 2 11" xfId="2188"/>
    <cellStyle name="Normal 2 110" xfId="2189"/>
    <cellStyle name="Normal 2 111" xfId="2190"/>
    <cellStyle name="Normal 2 112" xfId="2191"/>
    <cellStyle name="Normal 2 113" xfId="2192"/>
    <cellStyle name="Normal 2 114" xfId="2193"/>
    <cellStyle name="Normal 2 115" xfId="2194"/>
    <cellStyle name="Normal 2 116" xfId="2195"/>
    <cellStyle name="Normal 2 117" xfId="2196"/>
    <cellStyle name="Normal 2 118" xfId="2197"/>
    <cellStyle name="Normal 2 119" xfId="2198"/>
    <cellStyle name="Normal 2 12" xfId="2199"/>
    <cellStyle name="Normal 2 120" xfId="2200"/>
    <cellStyle name="Normal 2 121" xfId="2201"/>
    <cellStyle name="Normal 2 122" xfId="2202"/>
    <cellStyle name="Normal 2 123" xfId="2203"/>
    <cellStyle name="Normal 2 124" xfId="2204"/>
    <cellStyle name="Normal 2 125" xfId="2205"/>
    <cellStyle name="Normal 2 126" xfId="2206"/>
    <cellStyle name="Normal 2 127" xfId="2207"/>
    <cellStyle name="Normal 2 128" xfId="2208"/>
    <cellStyle name="Normal 2 129" xfId="2209"/>
    <cellStyle name="Normal 2 13" xfId="2210"/>
    <cellStyle name="Normal 2 130" xfId="2211"/>
    <cellStyle name="Normal 2 131" xfId="2212"/>
    <cellStyle name="Normal 2 132" xfId="2213"/>
    <cellStyle name="Normal 2 133" xfId="2214"/>
    <cellStyle name="Normal 2 14" xfId="2215"/>
    <cellStyle name="Normal 2 15" xfId="2216"/>
    <cellStyle name="Normal 2 16" xfId="2217"/>
    <cellStyle name="Normal 2 17" xfId="2218"/>
    <cellStyle name="Normal 2 18" xfId="2219"/>
    <cellStyle name="Normal 2 19" xfId="2220"/>
    <cellStyle name="Normal 2 2" xfId="2221"/>
    <cellStyle name="Normal 2 2 10" xfId="2222"/>
    <cellStyle name="Normal 2 2 11" xfId="2223"/>
    <cellStyle name="Normal 2 2 12" xfId="2224"/>
    <cellStyle name="Normal 2 2 13" xfId="2225"/>
    <cellStyle name="Normal 2 2 14" xfId="2226"/>
    <cellStyle name="Normal 2 2 15" xfId="2227"/>
    <cellStyle name="Normal 2 2 16" xfId="2228"/>
    <cellStyle name="Normal 2 2 17" xfId="2229"/>
    <cellStyle name="Normal 2 2 18" xfId="2230"/>
    <cellStyle name="Normal 2 2 19" xfId="2231"/>
    <cellStyle name="Normal 2 2 2" xfId="2232"/>
    <cellStyle name="Normal 2 2 2 2" xfId="2233"/>
    <cellStyle name="Normal 2 2 2 2 2" xfId="2234"/>
    <cellStyle name="Normal 2 2 2 2 3" xfId="2235"/>
    <cellStyle name="Normal 2 2 2 2 4" xfId="2236"/>
    <cellStyle name="Normal 2 2 2 3" xfId="2237"/>
    <cellStyle name="Normal 2 2 2 4" xfId="2238"/>
    <cellStyle name="Normal 2 2 20" xfId="2239"/>
    <cellStyle name="Normal 2 2 21" xfId="2240"/>
    <cellStyle name="Normal 2 2 22" xfId="2241"/>
    <cellStyle name="Normal 2 2 23" xfId="2242"/>
    <cellStyle name="Normal 2 2 24" xfId="2243"/>
    <cellStyle name="Normal 2 2 25" xfId="2244"/>
    <cellStyle name="Normal 2 2 26" xfId="2245"/>
    <cellStyle name="Normal 2 2 27" xfId="2246"/>
    <cellStyle name="Normal 2 2 28" xfId="2247"/>
    <cellStyle name="Normal 2 2 29" xfId="2248"/>
    <cellStyle name="Normal 2 2 3" xfId="2249"/>
    <cellStyle name="Normal 2 2 30" xfId="2250"/>
    <cellStyle name="Normal 2 2 31" xfId="2251"/>
    <cellStyle name="Normal 2 2 32" xfId="2252"/>
    <cellStyle name="Normal 2 2 33" xfId="2253"/>
    <cellStyle name="Normal 2 2 34" xfId="2254"/>
    <cellStyle name="Normal 2 2 35" xfId="2255"/>
    <cellStyle name="Normal 2 2 36" xfId="2256"/>
    <cellStyle name="Normal 2 2 36 10" xfId="2257"/>
    <cellStyle name="Normal 2 2 36 11" xfId="2258"/>
    <cellStyle name="Normal 2 2 36 12" xfId="2259"/>
    <cellStyle name="Normal 2 2 36 13" xfId="2260"/>
    <cellStyle name="Normal 2 2 36 14" xfId="2261"/>
    <cellStyle name="Normal 2 2 36 15" xfId="2262"/>
    <cellStyle name="Normal 2 2 36 16" xfId="2263"/>
    <cellStyle name="Normal 2 2 36 16 2" xfId="2264"/>
    <cellStyle name="Normal 2 2 36 2" xfId="2265"/>
    <cellStyle name="Normal 2 2 36 2 2" xfId="2266"/>
    <cellStyle name="Normal 2 2 36 2 2 2" xfId="2267"/>
    <cellStyle name="Normal 2 2 36 2 2 2 2" xfId="2268"/>
    <cellStyle name="Normal 2 2 36 2 2 3" xfId="2269"/>
    <cellStyle name="Normal 2 2 36 2 3" xfId="2270"/>
    <cellStyle name="Normal 2 2 36 2 4" xfId="2271"/>
    <cellStyle name="Normal 2 2 36 2 4 2" xfId="2272"/>
    <cellStyle name="Normal 2 2 36 3" xfId="2273"/>
    <cellStyle name="Normal 2 2 36 4" xfId="2274"/>
    <cellStyle name="Normal 2 2 36 5" xfId="2275"/>
    <cellStyle name="Normal 2 2 36 6" xfId="2276"/>
    <cellStyle name="Normal 2 2 36 7" xfId="2277"/>
    <cellStyle name="Normal 2 2 36 8" xfId="2278"/>
    <cellStyle name="Normal 2 2 36 9" xfId="2279"/>
    <cellStyle name="Normal 2 2 37" xfId="2280"/>
    <cellStyle name="Normal 2 2 37 2" xfId="2281"/>
    <cellStyle name="Normal 2 2 37 2 2" xfId="2282"/>
    <cellStyle name="Normal 2 2 37 3" xfId="2283"/>
    <cellStyle name="Normal 2 2 38" xfId="2284"/>
    <cellStyle name="Normal 2 2 38 2" xfId="2285"/>
    <cellStyle name="Normal 2 2 38 2 2" xfId="2286"/>
    <cellStyle name="Normal 2 2 38 3" xfId="2287"/>
    <cellStyle name="Normal 2 2 39" xfId="2288"/>
    <cellStyle name="Normal 2 2 4" xfId="2289"/>
    <cellStyle name="Normal 2 2 40" xfId="2290"/>
    <cellStyle name="Normal 2 2 40 2" xfId="2291"/>
    <cellStyle name="Normal 2 2 40 2 2" xfId="2292"/>
    <cellStyle name="Normal 2 2 41" xfId="2293"/>
    <cellStyle name="Normal 2 2 41 2" xfId="2294"/>
    <cellStyle name="Normal 2 2 42" xfId="2295"/>
    <cellStyle name="Normal 2 2 43" xfId="2296"/>
    <cellStyle name="Normal 2 2 44" xfId="2297"/>
    <cellStyle name="Normal 2 2 45" xfId="2298"/>
    <cellStyle name="Normal 2 2 46" xfId="2299"/>
    <cellStyle name="Normal 2 2 47" xfId="2300"/>
    <cellStyle name="Normal 2 2 48" xfId="2301"/>
    <cellStyle name="Normal 2 2 49" xfId="2302"/>
    <cellStyle name="Normal 2 2 5" xfId="2303"/>
    <cellStyle name="Normal 2 2 50" xfId="2304"/>
    <cellStyle name="Normal 2 2 51" xfId="2305"/>
    <cellStyle name="Normal 2 2 52" xfId="2306"/>
    <cellStyle name="Normal 2 2 53" xfId="2307"/>
    <cellStyle name="Normal 2 2 54" xfId="2308"/>
    <cellStyle name="Normal 2 2 55" xfId="2309"/>
    <cellStyle name="Normal 2 2 55 2" xfId="2310"/>
    <cellStyle name="Normal 2 2 56" xfId="2311"/>
    <cellStyle name="Normal 2 2 6" xfId="2312"/>
    <cellStyle name="Normal 2 2 7" xfId="2313"/>
    <cellStyle name="Normal 2 2 8" xfId="2314"/>
    <cellStyle name="Normal 2 2 9" xfId="2315"/>
    <cellStyle name="Normal 2 20" xfId="2316"/>
    <cellStyle name="Normal 2 21" xfId="2317"/>
    <cellStyle name="Normal 2 22" xfId="2318"/>
    <cellStyle name="Normal 2 23" xfId="2319"/>
    <cellStyle name="Normal 2 24" xfId="2320"/>
    <cellStyle name="Normal 2 25" xfId="2321"/>
    <cellStyle name="Normal 2 26" xfId="2322"/>
    <cellStyle name="Normal 2 27" xfId="2323"/>
    <cellStyle name="Normal 2 28" xfId="2324"/>
    <cellStyle name="Normal 2 29" xfId="2325"/>
    <cellStyle name="Normal 2 3" xfId="2326"/>
    <cellStyle name="Normal 2 30" xfId="2327"/>
    <cellStyle name="Normal 2 31" xfId="2328"/>
    <cellStyle name="Normal 2 32" xfId="2329"/>
    <cellStyle name="Normal 2 33" xfId="2330"/>
    <cellStyle name="Normal 2 34" xfId="2331"/>
    <cellStyle name="Normal 2 35" xfId="2332"/>
    <cellStyle name="Normal 2 35 10" xfId="2333"/>
    <cellStyle name="Normal 2 35 10 2" xfId="2334"/>
    <cellStyle name="Normal 2 35 11" xfId="2335"/>
    <cellStyle name="Normal 2 35 11 2" xfId="2336"/>
    <cellStyle name="Normal 2 35 12" xfId="2337"/>
    <cellStyle name="Normal 2 35 12 2" xfId="2338"/>
    <cellStyle name="Normal 2 35 13" xfId="2339"/>
    <cellStyle name="Normal 2 35 13 2" xfId="2340"/>
    <cellStyle name="Normal 2 35 14" xfId="2341"/>
    <cellStyle name="Normal 2 35 14 2" xfId="2342"/>
    <cellStyle name="Normal 2 35 15" xfId="2343"/>
    <cellStyle name="Normal 2 35 16" xfId="2344"/>
    <cellStyle name="Normal 2 35 16 2" xfId="2345"/>
    <cellStyle name="Normal 2 35 2" xfId="2346"/>
    <cellStyle name="Normal 2 35 2 2" xfId="2347"/>
    <cellStyle name="Normal 2 35 2 2 2" xfId="2348"/>
    <cellStyle name="Normal 2 35 2 2 2 2" xfId="2349"/>
    <cellStyle name="Normal 2 35 2 2 3" xfId="2350"/>
    <cellStyle name="Normal 2 35 2 3" xfId="2351"/>
    <cellStyle name="Normal 2 35 2 3 2" xfId="2352"/>
    <cellStyle name="Normal 2 35 2 4" xfId="2353"/>
    <cellStyle name="Normal 2 35 2 4 2" xfId="2354"/>
    <cellStyle name="Normal 2 35 3" xfId="2355"/>
    <cellStyle name="Normal 2 35 3 2" xfId="2356"/>
    <cellStyle name="Normal 2 35 4" xfId="2357"/>
    <cellStyle name="Normal 2 35 4 2" xfId="2358"/>
    <cellStyle name="Normal 2 35 5" xfId="2359"/>
    <cellStyle name="Normal 2 35 5 2" xfId="2360"/>
    <cellStyle name="Normal 2 35 6" xfId="2361"/>
    <cellStyle name="Normal 2 35 6 2" xfId="2362"/>
    <cellStyle name="Normal 2 35 7" xfId="2363"/>
    <cellStyle name="Normal 2 35 7 2" xfId="2364"/>
    <cellStyle name="Normal 2 35 8" xfId="2365"/>
    <cellStyle name="Normal 2 35 8 2" xfId="2366"/>
    <cellStyle name="Normal 2 35 9" xfId="2367"/>
    <cellStyle name="Normal 2 35 9 2" xfId="2368"/>
    <cellStyle name="Normal 2 36" xfId="2369"/>
    <cellStyle name="Normal 2 36 2" xfId="2370"/>
    <cellStyle name="Normal 2 36 2 2" xfId="2371"/>
    <cellStyle name="Normal 2 36 3" xfId="2372"/>
    <cellStyle name="Normal 2 37" xfId="2373"/>
    <cellStyle name="Normal 2 37 2" xfId="2374"/>
    <cellStyle name="Normal 2 37 2 2" xfId="2375"/>
    <cellStyle name="Normal 2 37 3" xfId="2376"/>
    <cellStyle name="Normal 2 38" xfId="2377"/>
    <cellStyle name="Normal 2 38 2" xfId="2378"/>
    <cellStyle name="Normal 2 38 2 2" xfId="2379"/>
    <cellStyle name="Normal 2 38 3" xfId="2380"/>
    <cellStyle name="Normal 2 39" xfId="2381"/>
    <cellStyle name="Normal 2 39 2" xfId="2382"/>
    <cellStyle name="Normal 2 39 2 2" xfId="2383"/>
    <cellStyle name="Normal 2 39 2 2 2" xfId="2384"/>
    <cellStyle name="Normal 2 39 3" xfId="2385"/>
    <cellStyle name="Normal 2 4" xfId="2386"/>
    <cellStyle name="Normal 2 40" xfId="2387"/>
    <cellStyle name="Normal 2 40 2" xfId="2388"/>
    <cellStyle name="Normal 2 40 3" xfId="2389"/>
    <cellStyle name="Normal 2 41" xfId="2390"/>
    <cellStyle name="Normal 2 42" xfId="2391"/>
    <cellStyle name="Normal 2 43" xfId="2392"/>
    <cellStyle name="Normal 2 44" xfId="2393"/>
    <cellStyle name="Normal 2 45" xfId="2394"/>
    <cellStyle name="Normal 2 46" xfId="2395"/>
    <cellStyle name="Normal 2 47" xfId="2396"/>
    <cellStyle name="Normal 2 48" xfId="2397"/>
    <cellStyle name="Normal 2 49" xfId="2398"/>
    <cellStyle name="Normal 2 5" xfId="2399"/>
    <cellStyle name="Normal 2 50" xfId="2400"/>
    <cellStyle name="Normal 2 51" xfId="2401"/>
    <cellStyle name="Normal 2 51 2" xfId="2402"/>
    <cellStyle name="Normal 2 52" xfId="2403"/>
    <cellStyle name="Normal 2 52 2" xfId="2404"/>
    <cellStyle name="Normal 2 53" xfId="2405"/>
    <cellStyle name="Normal 2 53 2" xfId="2406"/>
    <cellStyle name="Normal 2 54" xfId="2407"/>
    <cellStyle name="Normal 2 54 2" xfId="2408"/>
    <cellStyle name="Normal 2 55" xfId="2409"/>
    <cellStyle name="Normal 2 56" xfId="2410"/>
    <cellStyle name="Normal 2 57" xfId="2411"/>
    <cellStyle name="Normal 2 58" xfId="2412"/>
    <cellStyle name="Normal 2 59" xfId="2413"/>
    <cellStyle name="Normal 2 6" xfId="2414"/>
    <cellStyle name="Normal 2 60" xfId="2415"/>
    <cellStyle name="Normal 2 61" xfId="2416"/>
    <cellStyle name="Normal 2 62" xfId="2417"/>
    <cellStyle name="Normal 2 63" xfId="2418"/>
    <cellStyle name="Normal 2 64" xfId="2419"/>
    <cellStyle name="Normal 2 65" xfId="2420"/>
    <cellStyle name="Normal 2 66" xfId="2421"/>
    <cellStyle name="Normal 2 67" xfId="2422"/>
    <cellStyle name="Normal 2 68" xfId="2423"/>
    <cellStyle name="Normal 2 69" xfId="2424"/>
    <cellStyle name="Normal 2 7" xfId="2425"/>
    <cellStyle name="Normal 2 70" xfId="2426"/>
    <cellStyle name="Normal 2 71" xfId="2427"/>
    <cellStyle name="Normal 2 72" xfId="2428"/>
    <cellStyle name="Normal 2 73" xfId="2429"/>
    <cellStyle name="Normal 2 74" xfId="2430"/>
    <cellStyle name="Normal 2 75" xfId="2431"/>
    <cellStyle name="Normal 2 76" xfId="2432"/>
    <cellStyle name="Normal 2 77" xfId="2433"/>
    <cellStyle name="Normal 2 78" xfId="2434"/>
    <cellStyle name="Normal 2 79" xfId="2435"/>
    <cellStyle name="Normal 2 8" xfId="2436"/>
    <cellStyle name="Normal 2 80" xfId="2437"/>
    <cellStyle name="Normal 2 81" xfId="2438"/>
    <cellStyle name="Normal 2 82" xfId="2439"/>
    <cellStyle name="Normal 2 83" xfId="2440"/>
    <cellStyle name="Normal 2 84" xfId="2441"/>
    <cellStyle name="Normal 2 85" xfId="2442"/>
    <cellStyle name="Normal 2 86" xfId="2443"/>
    <cellStyle name="Normal 2 87" xfId="2444"/>
    <cellStyle name="Normal 2 88" xfId="2445"/>
    <cellStyle name="Normal 2 89" xfId="2446"/>
    <cellStyle name="Normal 2 9" xfId="2447"/>
    <cellStyle name="Normal 2 90" xfId="2448"/>
    <cellStyle name="Normal 2 91" xfId="2449"/>
    <cellStyle name="Normal 2 92" xfId="2450"/>
    <cellStyle name="Normal 2 93" xfId="2451"/>
    <cellStyle name="Normal 2 94" xfId="2452"/>
    <cellStyle name="Normal 2 95" xfId="2453"/>
    <cellStyle name="Normal 2 96" xfId="2454"/>
    <cellStyle name="Normal 2 97" xfId="2455"/>
    <cellStyle name="Normal 2 98" xfId="2456"/>
    <cellStyle name="Normal 2 99" xfId="2457"/>
    <cellStyle name="Normal 20" xfId="2458"/>
    <cellStyle name="Normal 21" xfId="2459"/>
    <cellStyle name="Normal 22" xfId="2460"/>
    <cellStyle name="Normal 23" xfId="2461"/>
    <cellStyle name="Normal 24" xfId="2462"/>
    <cellStyle name="Normal 25" xfId="2463"/>
    <cellStyle name="Normal 26" xfId="2464"/>
    <cellStyle name="Normal 27" xfId="2465"/>
    <cellStyle name="Normal 27 2" xfId="2466"/>
    <cellStyle name="Normal 28" xfId="2467"/>
    <cellStyle name="Normal 28 2" xfId="2468"/>
    <cellStyle name="Normal 29" xfId="2469"/>
    <cellStyle name="Normal 29 2" xfId="2470"/>
    <cellStyle name="Normal 3" xfId="2471"/>
    <cellStyle name="Normal 3 10" xfId="2472"/>
    <cellStyle name="Normal 3 11" xfId="2473"/>
    <cellStyle name="Normal 3 12" xfId="2474"/>
    <cellStyle name="Normal 3 13" xfId="2475"/>
    <cellStyle name="Normal 3 14" xfId="2476"/>
    <cellStyle name="Normal 3 15" xfId="2477"/>
    <cellStyle name="Normal 3 16" xfId="2478"/>
    <cellStyle name="Normal 3 17" xfId="2479"/>
    <cellStyle name="Normal 3 2" xfId="2480"/>
    <cellStyle name="Normal 3 3" xfId="2481"/>
    <cellStyle name="Normal 3 3 2" xfId="2482"/>
    <cellStyle name="Normal 3 3 2 2" xfId="2483"/>
    <cellStyle name="Normal 3 3 2 2 2" xfId="2484"/>
    <cellStyle name="Normal 3 3 2 3" xfId="2485"/>
    <cellStyle name="Normal 3 3 3" xfId="2486"/>
    <cellStyle name="Normal 3 3 4" xfId="2487"/>
    <cellStyle name="Normal 3 3 4 2" xfId="2488"/>
    <cellStyle name="Normal 3 4" xfId="2489"/>
    <cellStyle name="Normal 3 4 2" xfId="2490"/>
    <cellStyle name="Normal 3 5" xfId="2491"/>
    <cellStyle name="Normal 3 5 2" xfId="2492"/>
    <cellStyle name="Normal 3 6" xfId="2493"/>
    <cellStyle name="Normal 3 7" xfId="2494"/>
    <cellStyle name="Normal 3 8" xfId="2495"/>
    <cellStyle name="Normal 3 9" xfId="2496"/>
    <cellStyle name="Normal 30" xfId="2497"/>
    <cellStyle name="Normal 31" xfId="2498"/>
    <cellStyle name="Normal 32" xfId="2499"/>
    <cellStyle name="Normal 33" xfId="2500"/>
    <cellStyle name="Normal 34" xfId="2501"/>
    <cellStyle name="Normal 35" xfId="2502"/>
    <cellStyle name="Normal 36" xfId="2503"/>
    <cellStyle name="Normal 37" xfId="2504"/>
    <cellStyle name="Normal 37 2" xfId="2505"/>
    <cellStyle name="Normal 38" xfId="2506"/>
    <cellStyle name="Normal 38 2" xfId="2507"/>
    <cellStyle name="Normal 39" xfId="2508"/>
    <cellStyle name="Normal 4" xfId="2509"/>
    <cellStyle name="Normal 4 2" xfId="2510"/>
    <cellStyle name="Normal 4 2 2" xfId="2511"/>
    <cellStyle name="Normal 4 3" xfId="2512"/>
    <cellStyle name="Normal 4 4" xfId="2513"/>
    <cellStyle name="Normal 4 5" xfId="2514"/>
    <cellStyle name="Normal 40" xfId="2515"/>
    <cellStyle name="Normal 40 2" xfId="2516"/>
    <cellStyle name="Normal 41" xfId="2517"/>
    <cellStyle name="Normal 42" xfId="2518"/>
    <cellStyle name="Normal 43" xfId="2519"/>
    <cellStyle name="Normal 44" xfId="2520"/>
    <cellStyle name="Normal 45" xfId="2521"/>
    <cellStyle name="Normal 45 2" xfId="2522"/>
    <cellStyle name="Normal 46" xfId="2523"/>
    <cellStyle name="Normal 47" xfId="2524"/>
    <cellStyle name="Normal 48" xfId="2525"/>
    <cellStyle name="Normal 49" xfId="2526"/>
    <cellStyle name="Normal 5" xfId="2527"/>
    <cellStyle name="Normal 5 10" xfId="2528"/>
    <cellStyle name="Normal 5 10 2" xfId="2529"/>
    <cellStyle name="Normal 5 11" xfId="2530"/>
    <cellStyle name="Normal 5 11 2" xfId="2531"/>
    <cellStyle name="Normal 5 12" xfId="2532"/>
    <cellStyle name="Normal 5 12 2" xfId="2533"/>
    <cellStyle name="Normal 5 13" xfId="2534"/>
    <cellStyle name="Normal 5 13 2" xfId="2535"/>
    <cellStyle name="Normal 5 14" xfId="2536"/>
    <cellStyle name="Normal 5 14 2" xfId="2537"/>
    <cellStyle name="Normal 5 15" xfId="2538"/>
    <cellStyle name="Normal 5 15 2" xfId="2539"/>
    <cellStyle name="Normal 5 16" xfId="2540"/>
    <cellStyle name="Normal 5 16 2" xfId="2541"/>
    <cellStyle name="Normal 5 17" xfId="2542"/>
    <cellStyle name="Normal 5 17 2" xfId="2543"/>
    <cellStyle name="Normal 5 18" xfId="2544"/>
    <cellStyle name="Normal 5 18 2" xfId="2545"/>
    <cellStyle name="Normal 5 19" xfId="2546"/>
    <cellStyle name="Normal 5 19 2" xfId="2547"/>
    <cellStyle name="Normal 5 2" xfId="2548"/>
    <cellStyle name="Normal 5 2 10" xfId="2549"/>
    <cellStyle name="Normal 5 2 10 2" xfId="2550"/>
    <cellStyle name="Normal 5 2 11" xfId="2551"/>
    <cellStyle name="Normal 5 2 11 2" xfId="2552"/>
    <cellStyle name="Normal 5 2 12" xfId="2553"/>
    <cellStyle name="Normal 5 2 12 2" xfId="2554"/>
    <cellStyle name="Normal 5 2 13" xfId="2555"/>
    <cellStyle name="Normal 5 2 13 2" xfId="2556"/>
    <cellStyle name="Normal 5 2 14" xfId="2557"/>
    <cellStyle name="Normal 5 2 14 2" xfId="2558"/>
    <cellStyle name="Normal 5 2 15" xfId="2559"/>
    <cellStyle name="Normal 5 2 15 2" xfId="2560"/>
    <cellStyle name="Normal 5 2 16" xfId="2561"/>
    <cellStyle name="Normal 5 2 16 2" xfId="2562"/>
    <cellStyle name="Normal 5 2 17" xfId="2563"/>
    <cellStyle name="Normal 5 2 17 2" xfId="2564"/>
    <cellStyle name="Normal 5 2 18" xfId="2565"/>
    <cellStyle name="Normal 5 2 19" xfId="2566"/>
    <cellStyle name="Normal 5 2 2" xfId="2567"/>
    <cellStyle name="Normal 5 2 2 2" xfId="2568"/>
    <cellStyle name="Normal 5 2 2 2 2" xfId="2569"/>
    <cellStyle name="Normal 5 2 2 2 2 2" xfId="2570"/>
    <cellStyle name="Normal 5 2 2 3" xfId="2571"/>
    <cellStyle name="Normal 5 2 2 3 2" xfId="2572"/>
    <cellStyle name="Normal 5 2 2 4" xfId="2573"/>
    <cellStyle name="Normal 5 2 3" xfId="2574"/>
    <cellStyle name="Normal 5 2 3 2" xfId="2575"/>
    <cellStyle name="Normal 5 2 3 2 2" xfId="2576"/>
    <cellStyle name="Normal 5 2 3 3" xfId="2577"/>
    <cellStyle name="Normal 5 2 4" xfId="2578"/>
    <cellStyle name="Normal 5 2 4 2" xfId="2579"/>
    <cellStyle name="Normal 5 2 5" xfId="2580"/>
    <cellStyle name="Normal 5 2 5 2" xfId="2581"/>
    <cellStyle name="Normal 5 2 6" xfId="2582"/>
    <cellStyle name="Normal 5 2 6 2" xfId="2583"/>
    <cellStyle name="Normal 5 2 7" xfId="2584"/>
    <cellStyle name="Normal 5 2 7 2" xfId="2585"/>
    <cellStyle name="Normal 5 2 8" xfId="2586"/>
    <cellStyle name="Normal 5 2 8 2" xfId="2587"/>
    <cellStyle name="Normal 5 2 9" xfId="2588"/>
    <cellStyle name="Normal 5 2 9 2" xfId="2589"/>
    <cellStyle name="Normal 5 20" xfId="2590"/>
    <cellStyle name="Normal 5 21" xfId="2591"/>
    <cellStyle name="Normal 5 3" xfId="2592"/>
    <cellStyle name="Normal 5 3 10" xfId="2593"/>
    <cellStyle name="Normal 5 3 10 2" xfId="2594"/>
    <cellStyle name="Normal 5 3 11" xfId="2595"/>
    <cellStyle name="Normal 5 3 11 2" xfId="2596"/>
    <cellStyle name="Normal 5 3 12" xfId="2597"/>
    <cellStyle name="Normal 5 3 12 2" xfId="2598"/>
    <cellStyle name="Normal 5 3 13" xfId="2599"/>
    <cellStyle name="Normal 5 3 13 2" xfId="2600"/>
    <cellStyle name="Normal 5 3 14" xfId="2601"/>
    <cellStyle name="Normal 5 3 14 2" xfId="2602"/>
    <cellStyle name="Normal 5 3 15" xfId="2603"/>
    <cellStyle name="Normal 5 3 15 2" xfId="2604"/>
    <cellStyle name="Normal 5 3 16" xfId="2605"/>
    <cellStyle name="Normal 5 3 16 2" xfId="2606"/>
    <cellStyle name="Normal 5 3 17" xfId="2607"/>
    <cellStyle name="Normal 5 3 17 2" xfId="2608"/>
    <cellStyle name="Normal 5 3 18" xfId="2609"/>
    <cellStyle name="Normal 5 3 19" xfId="2610"/>
    <cellStyle name="Normal 5 3 2" xfId="2611"/>
    <cellStyle name="Normal 5 3 2 2" xfId="2612"/>
    <cellStyle name="Normal 5 3 2 2 2" xfId="2613"/>
    <cellStyle name="Normal 5 3 2 2 2 2" xfId="2614"/>
    <cellStyle name="Normal 5 3 2 3" xfId="2615"/>
    <cellStyle name="Normal 5 3 2 3 2" xfId="2616"/>
    <cellStyle name="Normal 5 3 2 4" xfId="2617"/>
    <cellStyle name="Normal 5 3 3" xfId="2618"/>
    <cellStyle name="Normal 5 3 3 2" xfId="2619"/>
    <cellStyle name="Normal 5 3 3 2 2" xfId="2620"/>
    <cellStyle name="Normal 5 3 3 3" xfId="2621"/>
    <cellStyle name="Normal 5 3 4" xfId="2622"/>
    <cellStyle name="Normal 5 3 4 2" xfId="2623"/>
    <cellStyle name="Normal 5 3 5" xfId="2624"/>
    <cellStyle name="Normal 5 3 5 2" xfId="2625"/>
    <cellStyle name="Normal 5 3 6" xfId="2626"/>
    <cellStyle name="Normal 5 3 6 2" xfId="2627"/>
    <cellStyle name="Normal 5 3 7" xfId="2628"/>
    <cellStyle name="Normal 5 3 7 2" xfId="2629"/>
    <cellStyle name="Normal 5 3 8" xfId="2630"/>
    <cellStyle name="Normal 5 3 8 2" xfId="2631"/>
    <cellStyle name="Normal 5 3 9" xfId="2632"/>
    <cellStyle name="Normal 5 3 9 2" xfId="2633"/>
    <cellStyle name="Normal 5 4" xfId="2634"/>
    <cellStyle name="Normal 5 4 2" xfId="2635"/>
    <cellStyle name="Normal 5 4 2 2" xfId="2636"/>
    <cellStyle name="Normal 5 4 2 2 2" xfId="2637"/>
    <cellStyle name="Normal 5 4 3" xfId="2638"/>
    <cellStyle name="Normal 5 4 3 2" xfId="2639"/>
    <cellStyle name="Normal 5 4 4" xfId="2640"/>
    <cellStyle name="Normal 5 5" xfId="2641"/>
    <cellStyle name="Normal 5 5 2" xfId="2642"/>
    <cellStyle name="Normal 5 5 2 2" xfId="2643"/>
    <cellStyle name="Normal 5 5 2 2 2" xfId="2644"/>
    <cellStyle name="Normal 5 5 3" xfId="2645"/>
    <cellStyle name="Normal 5 5 3 2" xfId="2646"/>
    <cellStyle name="Normal 5 5 4" xfId="2647"/>
    <cellStyle name="Normal 5 6" xfId="2648"/>
    <cellStyle name="Normal 5 6 2" xfId="2649"/>
    <cellStyle name="Normal 5 6 2 2" xfId="2650"/>
    <cellStyle name="Normal 5 6 2 2 2" xfId="2651"/>
    <cellStyle name="Normal 5 6 3" xfId="2652"/>
    <cellStyle name="Normal 5 7" xfId="2653"/>
    <cellStyle name="Normal 5 7 2" xfId="2654"/>
    <cellStyle name="Normal 5 7 2 2" xfId="2655"/>
    <cellStyle name="Normal 5 8" xfId="2656"/>
    <cellStyle name="Normal 5 8 2" xfId="2657"/>
    <cellStyle name="Normal 5 9" xfId="2658"/>
    <cellStyle name="Normal 5 9 2" xfId="2659"/>
    <cellStyle name="Normal 50" xfId="2660"/>
    <cellStyle name="Normal 51" xfId="2661"/>
    <cellStyle name="Normal 52" xfId="2662"/>
    <cellStyle name="Normal 52 2" xfId="2663"/>
    <cellStyle name="Normal 53" xfId="2664"/>
    <cellStyle name="Normal 54" xfId="2665"/>
    <cellStyle name="Normal 55" xfId="2666"/>
    <cellStyle name="Normal 55 2" xfId="2667"/>
    <cellStyle name="Normal 56" xfId="2668"/>
    <cellStyle name="Normal 57" xfId="2669"/>
    <cellStyle name="Normal 58" xfId="2670"/>
    <cellStyle name="Normal 58 2" xfId="2671"/>
    <cellStyle name="Normal 59" xfId="2672"/>
    <cellStyle name="Normal 6" xfId="2673"/>
    <cellStyle name="Normal 6 2" xfId="2674"/>
    <cellStyle name="Normal 6 3" xfId="2675"/>
    <cellStyle name="Normal 6 4" xfId="2676"/>
    <cellStyle name="Normal 60" xfId="2677"/>
    <cellStyle name="Normal 61" xfId="2678"/>
    <cellStyle name="Normal 62" xfId="2679"/>
    <cellStyle name="Normal 63" xfId="2680"/>
    <cellStyle name="Normal 64" xfId="2681"/>
    <cellStyle name="Normal 65" xfId="2682"/>
    <cellStyle name="Normal 66" xfId="2683"/>
    <cellStyle name="Normal 67" xfId="2684"/>
    <cellStyle name="Normal 68" xfId="2685"/>
    <cellStyle name="Normal 68 2" xfId="2686"/>
    <cellStyle name="Normal 69" xfId="2687"/>
    <cellStyle name="Normal 69 2" xfId="2688"/>
    <cellStyle name="Normal 7" xfId="2689"/>
    <cellStyle name="Normal 7 10" xfId="2690"/>
    <cellStyle name="Normal 7 10 2" xfId="2691"/>
    <cellStyle name="Normal 7 11" xfId="2692"/>
    <cellStyle name="Normal 7 11 2" xfId="2693"/>
    <cellStyle name="Normal 7 12" xfId="2694"/>
    <cellStyle name="Normal 7 12 2" xfId="2695"/>
    <cellStyle name="Normal 7 13" xfId="2696"/>
    <cellStyle name="Normal 7 13 2" xfId="2697"/>
    <cellStyle name="Normal 7 14" xfId="2698"/>
    <cellStyle name="Normal 7 14 2" xfId="2699"/>
    <cellStyle name="Normal 7 15" xfId="2700"/>
    <cellStyle name="Normal 7 15 2" xfId="2701"/>
    <cellStyle name="Normal 7 16" xfId="2702"/>
    <cellStyle name="Normal 7 16 2" xfId="2703"/>
    <cellStyle name="Normal 7 17" xfId="2704"/>
    <cellStyle name="Normal 7 17 2" xfId="2705"/>
    <cellStyle name="Normal 7 18" xfId="2706"/>
    <cellStyle name="Normal 7 18 2" xfId="2707"/>
    <cellStyle name="Normal 7 19" xfId="2708"/>
    <cellStyle name="Normal 7 2" xfId="2709"/>
    <cellStyle name="Normal 7 20" xfId="2710"/>
    <cellStyle name="Normal 7 3" xfId="2711"/>
    <cellStyle name="Normal 7 3 2" xfId="2712"/>
    <cellStyle name="Normal 7 3 2 2" xfId="2713"/>
    <cellStyle name="Normal 7 3 2 2 2" xfId="2714"/>
    <cellStyle name="Normal 7 3 3" xfId="2715"/>
    <cellStyle name="Normal 7 3 3 2" xfId="2716"/>
    <cellStyle name="Normal 7 3 4" xfId="2717"/>
    <cellStyle name="Normal 7 4" xfId="2718"/>
    <cellStyle name="Normal 7 4 2" xfId="2719"/>
    <cellStyle name="Normal 7 4 2 2" xfId="2720"/>
    <cellStyle name="Normal 7 4 2 2 2" xfId="2721"/>
    <cellStyle name="Normal 7 4 3" xfId="2722"/>
    <cellStyle name="Normal 7 4 3 2" xfId="2723"/>
    <cellStyle name="Normal 7 4 4" xfId="2724"/>
    <cellStyle name="Normal 7 5" xfId="2725"/>
    <cellStyle name="Normal 7 5 2" xfId="2726"/>
    <cellStyle name="Normal 7 5 2 2" xfId="2727"/>
    <cellStyle name="Normal 7 5 2 2 2" xfId="2728"/>
    <cellStyle name="Normal 7 5 3" xfId="2729"/>
    <cellStyle name="Normal 7 6" xfId="2730"/>
    <cellStyle name="Normal 7 6 2" xfId="2731"/>
    <cellStyle name="Normal 7 6 2 2" xfId="2732"/>
    <cellStyle name="Normal 7 7" xfId="2733"/>
    <cellStyle name="Normal 7 7 2" xfId="2734"/>
    <cellStyle name="Normal 7 8" xfId="2735"/>
    <cellStyle name="Normal 7 8 2" xfId="2736"/>
    <cellStyle name="Normal 7 9" xfId="2737"/>
    <cellStyle name="Normal 7 9 2" xfId="2738"/>
    <cellStyle name="Normal 70" xfId="2739"/>
    <cellStyle name="Normal 71" xfId="2740"/>
    <cellStyle name="Normal 72" xfId="2741"/>
    <cellStyle name="Normal 72 2" xfId="2742"/>
    <cellStyle name="Normal 73" xfId="2743"/>
    <cellStyle name="Normal 74" xfId="2744"/>
    <cellStyle name="Normal 75" xfId="2745"/>
    <cellStyle name="Normal 75 2" xfId="2746"/>
    <cellStyle name="Normal 76" xfId="2747"/>
    <cellStyle name="Normal 76 2" xfId="2748"/>
    <cellStyle name="Normal 77" xfId="2749"/>
    <cellStyle name="Normal 78" xfId="2750"/>
    <cellStyle name="Normal 79" xfId="2751"/>
    <cellStyle name="Normal 79 2" xfId="2752"/>
    <cellStyle name="Normal 8" xfId="2753"/>
    <cellStyle name="Normal 8 10" xfId="2754"/>
    <cellStyle name="Normal 8 10 2" xfId="2755"/>
    <cellStyle name="Normal 8 11" xfId="2756"/>
    <cellStyle name="Normal 8 11 2" xfId="2757"/>
    <cellStyle name="Normal 8 12" xfId="2758"/>
    <cellStyle name="Normal 8 12 2" xfId="2759"/>
    <cellStyle name="Normal 8 13" xfId="2760"/>
    <cellStyle name="Normal 8 13 2" xfId="2761"/>
    <cellStyle name="Normal 8 14" xfId="2762"/>
    <cellStyle name="Normal 8 14 2" xfId="2763"/>
    <cellStyle name="Normal 8 15" xfId="2764"/>
    <cellStyle name="Normal 8 15 2" xfId="2765"/>
    <cellStyle name="Normal 8 16" xfId="2766"/>
    <cellStyle name="Normal 8 17" xfId="2767"/>
    <cellStyle name="Normal 8 18" xfId="2768"/>
    <cellStyle name="Normal 8 19" xfId="2769"/>
    <cellStyle name="Normal 8 19 2" xfId="2770"/>
    <cellStyle name="Normal 8 2" xfId="2771"/>
    <cellStyle name="Normal 8 2 2" xfId="2772"/>
    <cellStyle name="Normal 8 2 2 2" xfId="2773"/>
    <cellStyle name="Normal 8 2 2 2 2" xfId="2774"/>
    <cellStyle name="Normal 8 2 2 2 2 2" xfId="2775"/>
    <cellStyle name="Normal 8 2 2 2 2 2 2" xfId="2776"/>
    <cellStyle name="Normal 8 2 2 2 2 3" xfId="2777"/>
    <cellStyle name="Normal 8 2 2 2 3" xfId="2778"/>
    <cellStyle name="Normal 8 2 2 2 3 2" xfId="2779"/>
    <cellStyle name="Normal 8 2 2 3" xfId="2780"/>
    <cellStyle name="Normal 8 2 2 3 2" xfId="2781"/>
    <cellStyle name="Normal 8 2 3" xfId="2782"/>
    <cellStyle name="Normal 8 2 3 2" xfId="2783"/>
    <cellStyle name="Normal 8 2 3 2 2" xfId="2784"/>
    <cellStyle name="Normal 8 2 3 3" xfId="2785"/>
    <cellStyle name="Normal 8 2 4" xfId="2786"/>
    <cellStyle name="Normal 8 2 4 2" xfId="2787"/>
    <cellStyle name="Normal 8 2 5" xfId="2788"/>
    <cellStyle name="Normal 8 2 5 2" xfId="2789"/>
    <cellStyle name="Normal 8 2 6" xfId="2790"/>
    <cellStyle name="Normal 8 2 6 2" xfId="2791"/>
    <cellStyle name="Normal 8 2 7" xfId="2792"/>
    <cellStyle name="Normal 8 2 7 2" xfId="2793"/>
    <cellStyle name="Normal 8 2 8" xfId="2794"/>
    <cellStyle name="Normal 8 2 8 2" xfId="2795"/>
    <cellStyle name="Normal 8 2 9" xfId="2796"/>
    <cellStyle name="Normal 8 20" xfId="2797"/>
    <cellStyle name="Normal 8 3" xfId="2798"/>
    <cellStyle name="Normal 8 3 2" xfId="2799"/>
    <cellStyle name="Normal 8 3 2 2" xfId="2800"/>
    <cellStyle name="Normal 8 3 2 2 2" xfId="2801"/>
    <cellStyle name="Normal 8 3 2 2 2 2" xfId="2802"/>
    <cellStyle name="Normal 8 3 2 2 3" xfId="2803"/>
    <cellStyle name="Normal 8 3 2 3" xfId="2804"/>
    <cellStyle name="Normal 8 3 2 3 2" xfId="2805"/>
    <cellStyle name="Normal 8 3 3" xfId="2806"/>
    <cellStyle name="Normal 8 3 3 2" xfId="2807"/>
    <cellStyle name="Normal 8 3 4" xfId="2808"/>
    <cellStyle name="Normal 8 3 4 2" xfId="2809"/>
    <cellStyle name="Normal 8 4" xfId="2810"/>
    <cellStyle name="Normal 8 4 2" xfId="2811"/>
    <cellStyle name="Normal 8 4 2 2" xfId="2812"/>
    <cellStyle name="Normal 8 5" xfId="2813"/>
    <cellStyle name="Normal 8 5 2" xfId="2814"/>
    <cellStyle name="Normal 8 5 2 2" xfId="2815"/>
    <cellStyle name="Normal 8 6" xfId="2816"/>
    <cellStyle name="Normal 8 6 2" xfId="2817"/>
    <cellStyle name="Normal 8 7" xfId="2818"/>
    <cellStyle name="Normal 8 7 2" xfId="2819"/>
    <cellStyle name="Normal 8 8" xfId="2820"/>
    <cellStyle name="Normal 8 8 2" xfId="2821"/>
    <cellStyle name="Normal 8 9" xfId="2822"/>
    <cellStyle name="Normal 8 9 2" xfId="2823"/>
    <cellStyle name="Normal 80" xfId="2824"/>
    <cellStyle name="Normal 80 2" xfId="2825"/>
    <cellStyle name="Normal 81" xfId="2826"/>
    <cellStyle name="Normal 82" xfId="2827"/>
    <cellStyle name="Normal 82 2" xfId="2828"/>
    <cellStyle name="Normal 83" xfId="2829"/>
    <cellStyle name="Normal 84" xfId="2830"/>
    <cellStyle name="Normal 85" xfId="2831"/>
    <cellStyle name="Normal 86" xfId="2832"/>
    <cellStyle name="Normal 87" xfId="2833"/>
    <cellStyle name="Normal 88" xfId="2834"/>
    <cellStyle name="Normal 89" xfId="2835"/>
    <cellStyle name="Normal 89 2" xfId="2836"/>
    <cellStyle name="Normal 89 3" xfId="2837"/>
    <cellStyle name="Normal 9" xfId="2838"/>
    <cellStyle name="Normal 9 10" xfId="2839"/>
    <cellStyle name="Normal 9 10 2" xfId="2840"/>
    <cellStyle name="Normal 9 11" xfId="2841"/>
    <cellStyle name="Normal 9 11 2" xfId="2842"/>
    <cellStyle name="Normal 9 12" xfId="2843"/>
    <cellStyle name="Normal 9 12 2" xfId="2844"/>
    <cellStyle name="Normal 9 13" xfId="2845"/>
    <cellStyle name="Normal 9 13 2" xfId="2846"/>
    <cellStyle name="Normal 9 14" xfId="2847"/>
    <cellStyle name="Normal 9 14 2" xfId="2848"/>
    <cellStyle name="Normal 9 15" xfId="2849"/>
    <cellStyle name="Normal 9 15 2" xfId="2850"/>
    <cellStyle name="Normal 9 16" xfId="2851"/>
    <cellStyle name="Normal 9 16 2" xfId="2852"/>
    <cellStyle name="Normal 9 17" xfId="2853"/>
    <cellStyle name="Normal 9 17 2" xfId="2854"/>
    <cellStyle name="Normal 9 18" xfId="2855"/>
    <cellStyle name="Normal 9 19" xfId="2856"/>
    <cellStyle name="Normal 9 2" xfId="2857"/>
    <cellStyle name="Normal 9 2 2" xfId="2858"/>
    <cellStyle name="Normal 9 2 2 2" xfId="2859"/>
    <cellStyle name="Normal 9 2 2 2 2" xfId="2860"/>
    <cellStyle name="Normal 9 2 3" xfId="2861"/>
    <cellStyle name="Normal 9 2 3 2" xfId="2862"/>
    <cellStyle name="Normal 9 2 4" xfId="2863"/>
    <cellStyle name="Normal 9 3" xfId="2864"/>
    <cellStyle name="Normal 9 3 2" xfId="2865"/>
    <cellStyle name="Normal 9 3 2 2" xfId="2866"/>
    <cellStyle name="Normal 9 3 3" xfId="2867"/>
    <cellStyle name="Normal 9 4" xfId="2868"/>
    <cellStyle name="Normal 9 4 2" xfId="2869"/>
    <cellStyle name="Normal 9 5" xfId="2870"/>
    <cellStyle name="Normal 9 5 2" xfId="2871"/>
    <cellStyle name="Normal 9 6" xfId="2872"/>
    <cellStyle name="Normal 9 6 2" xfId="2873"/>
    <cellStyle name="Normal 9 7" xfId="2874"/>
    <cellStyle name="Normal 9 7 2" xfId="2875"/>
    <cellStyle name="Normal 9 8" xfId="2876"/>
    <cellStyle name="Normal 9 8 2" xfId="2877"/>
    <cellStyle name="Normal 9 9" xfId="2878"/>
    <cellStyle name="Normal 9 9 2" xfId="2879"/>
    <cellStyle name="Normal 90" xfId="2880"/>
    <cellStyle name="Normal 91" xfId="2881"/>
    <cellStyle name="Normal 92" xfId="2882"/>
    <cellStyle name="Normal 92 2" xfId="2883"/>
    <cellStyle name="Normal 92 3" xfId="2884"/>
    <cellStyle name="Normal 92 4" xfId="2885"/>
    <cellStyle name="Normal 93" xfId="2886"/>
    <cellStyle name="Normal 94" xfId="2887"/>
    <cellStyle name="Normal 95" xfId="2888"/>
    <cellStyle name="Normal 95 2" xfId="2889"/>
    <cellStyle name="Normal 96" xfId="2890"/>
    <cellStyle name="Normal 97" xfId="2891"/>
    <cellStyle name="Normal 97 2" xfId="2892"/>
    <cellStyle name="Normal 98" xfId="2893"/>
    <cellStyle name="Normal 99" xfId="2894"/>
    <cellStyle name="Normal 99 2" xfId="2895"/>
    <cellStyle name="Note" xfId="2896"/>
    <cellStyle name="Note 2" xfId="2897"/>
    <cellStyle name="Note 3" xfId="2898"/>
    <cellStyle name="Note 4" xfId="2899"/>
    <cellStyle name="Note 5" xfId="2900"/>
    <cellStyle name="Output" xfId="2901"/>
    <cellStyle name="Output 2" xfId="2902"/>
    <cellStyle name="Output 3" xfId="2903"/>
    <cellStyle name="Output 4" xfId="2904"/>
    <cellStyle name="Output 5" xfId="2905"/>
    <cellStyle name="Percent" xfId="2906"/>
    <cellStyle name="Percent 2" xfId="2907"/>
    <cellStyle name="Style 1" xfId="2908"/>
    <cellStyle name="Style 1 2" xfId="2909"/>
    <cellStyle name="Style 1 3" xfId="2910"/>
    <cellStyle name="Style 1 4" xfId="2911"/>
    <cellStyle name="Title" xfId="2912"/>
    <cellStyle name="Title 2" xfId="2913"/>
    <cellStyle name="Title 3" xfId="2914"/>
    <cellStyle name="Title 4" xfId="2915"/>
    <cellStyle name="Title 5" xfId="2916"/>
    <cellStyle name="Total" xfId="2917"/>
    <cellStyle name="Total 2" xfId="2918"/>
    <cellStyle name="Total 3" xfId="2919"/>
    <cellStyle name="Total 4" xfId="2920"/>
    <cellStyle name="Total 5" xfId="2921"/>
    <cellStyle name="Warning Text" xfId="2922"/>
    <cellStyle name="Warning Text 2" xfId="2923"/>
    <cellStyle name="Warning Text 3" xfId="2924"/>
    <cellStyle name="Warning Text 4" xfId="2925"/>
    <cellStyle name="Warning Text 5" xfId="29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enkatesh.R\Desktop\Spread%20Sheet\Employee%20Registration%20For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"/>
      <sheetName val="Readme"/>
      <sheetName val="PSW_Sheet"/>
    </sheetNames>
    <sheetDataSet>
      <sheetData sheetId="1">
        <row r="7">
          <cell r="D7" t="str">
            <v>J V Engineers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6"/>
  <sheetViews>
    <sheetView tabSelected="1" view="pageBreakPreview" zoomScale="130" zoomScaleNormal="90" zoomScaleSheetLayoutView="130" zoomScalePageLayoutView="0" workbookViewId="0" topLeftCell="A46">
      <selection activeCell="A14" sqref="A14:IV55"/>
    </sheetView>
  </sheetViews>
  <sheetFormatPr defaultColWidth="9.140625" defaultRowHeight="15"/>
  <cols>
    <col min="1" max="1" width="3.7109375" style="1" customWidth="1"/>
    <col min="2" max="2" width="18.8515625" style="16" customWidth="1"/>
    <col min="3" max="3" width="23.57421875" style="17" bestFit="1" customWidth="1"/>
    <col min="4" max="4" width="17.28125" style="17" customWidth="1"/>
    <col min="5" max="5" width="11.00390625" style="1" customWidth="1"/>
    <col min="6" max="7" width="9.8515625" style="1" customWidth="1"/>
    <col min="8" max="9" width="12.140625" style="1" customWidth="1"/>
    <col min="10" max="10" width="12.421875" style="1" customWidth="1"/>
    <col min="11" max="11" width="7.421875" style="1" bestFit="1" customWidth="1"/>
    <col min="12" max="12" width="5.8515625" style="1" customWidth="1"/>
    <col min="13" max="13" width="5.140625" style="1" customWidth="1"/>
    <col min="14" max="14" width="7.140625" style="1" customWidth="1"/>
    <col min="15" max="15" width="8.00390625" style="1" customWidth="1"/>
    <col min="16" max="16" width="7.8515625" style="1" customWidth="1"/>
    <col min="17" max="17" width="6.140625" style="1" customWidth="1"/>
    <col min="18" max="18" width="5.140625" style="1" customWidth="1"/>
    <col min="19" max="19" width="5.00390625" style="1" customWidth="1"/>
    <col min="20" max="20" width="6.8515625" style="1" customWidth="1"/>
    <col min="21" max="21" width="9.7109375" style="18" customWidth="1"/>
    <col min="22" max="22" width="18.00390625" style="1" customWidth="1"/>
    <col min="23" max="23" width="9.28125" style="1" customWidth="1"/>
    <col min="24" max="16384" width="9.140625" style="1" customWidth="1"/>
  </cols>
  <sheetData>
    <row r="1" spans="1:23" ht="12.7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1:23" ht="12.75">
      <c r="A2" s="38" t="s">
        <v>30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spans="1:23" ht="12.75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</row>
    <row r="4" spans="1:23" s="2" customFormat="1" ht="12.75">
      <c r="A4" s="25" t="s">
        <v>2</v>
      </c>
      <c r="B4" s="25"/>
      <c r="C4" s="25"/>
      <c r="D4" s="30" t="s">
        <v>26</v>
      </c>
      <c r="E4" s="30"/>
      <c r="F4" s="30"/>
      <c r="G4" s="30"/>
      <c r="H4" s="30"/>
      <c r="I4" s="30"/>
      <c r="J4" s="30"/>
      <c r="K4" s="25" t="s">
        <v>73</v>
      </c>
      <c r="L4" s="25"/>
      <c r="M4" s="25"/>
      <c r="N4" s="25"/>
      <c r="O4" s="30" t="s">
        <v>74</v>
      </c>
      <c r="P4" s="30"/>
      <c r="Q4" s="30"/>
      <c r="R4" s="30"/>
      <c r="S4" s="30"/>
      <c r="T4" s="25" t="s">
        <v>3</v>
      </c>
      <c r="U4" s="25"/>
      <c r="V4" s="25"/>
      <c r="W4" s="25"/>
    </row>
    <row r="5" spans="1:23" s="2" customFormat="1" ht="12.75">
      <c r="A5" s="25"/>
      <c r="B5" s="25"/>
      <c r="C5" s="25"/>
      <c r="D5" s="30" t="s">
        <v>27</v>
      </c>
      <c r="E5" s="30"/>
      <c r="F5" s="30"/>
      <c r="G5" s="30"/>
      <c r="H5" s="30"/>
      <c r="I5" s="30"/>
      <c r="J5" s="30"/>
      <c r="K5" s="25"/>
      <c r="L5" s="25"/>
      <c r="M5" s="25"/>
      <c r="N5" s="25"/>
      <c r="O5" s="30" t="s">
        <v>75</v>
      </c>
      <c r="P5" s="30"/>
      <c r="Q5" s="30"/>
      <c r="R5" s="30"/>
      <c r="S5" s="30"/>
      <c r="T5" s="25"/>
      <c r="U5" s="25"/>
      <c r="V5" s="25"/>
      <c r="W5" s="25"/>
    </row>
    <row r="6" spans="1:23" s="2" customFormat="1" ht="12.75">
      <c r="A6" s="25"/>
      <c r="B6" s="25"/>
      <c r="C6" s="25"/>
      <c r="D6" s="30" t="s">
        <v>28</v>
      </c>
      <c r="E6" s="30"/>
      <c r="F6" s="30"/>
      <c r="G6" s="30"/>
      <c r="H6" s="30"/>
      <c r="I6" s="30"/>
      <c r="J6" s="30"/>
      <c r="K6" s="25"/>
      <c r="L6" s="25"/>
      <c r="M6" s="25"/>
      <c r="N6" s="25"/>
      <c r="O6" s="30" t="s">
        <v>76</v>
      </c>
      <c r="P6" s="30"/>
      <c r="Q6" s="30"/>
      <c r="R6" s="30"/>
      <c r="S6" s="30"/>
      <c r="T6" s="25"/>
      <c r="U6" s="25"/>
      <c r="V6" s="25"/>
      <c r="W6" s="25"/>
    </row>
    <row r="7" spans="1:23" s="2" customFormat="1" ht="12.75">
      <c r="A7" s="25"/>
      <c r="B7" s="25"/>
      <c r="C7" s="25"/>
      <c r="D7" s="30" t="s">
        <v>29</v>
      </c>
      <c r="E7" s="30"/>
      <c r="F7" s="30"/>
      <c r="G7" s="30"/>
      <c r="H7" s="30"/>
      <c r="I7" s="30"/>
      <c r="J7" s="30"/>
      <c r="K7" s="25"/>
      <c r="L7" s="25"/>
      <c r="M7" s="25"/>
      <c r="N7" s="25"/>
      <c r="O7" s="30"/>
      <c r="P7" s="30"/>
      <c r="Q7" s="30"/>
      <c r="R7" s="30"/>
      <c r="S7" s="30"/>
      <c r="T7" s="25"/>
      <c r="U7" s="25"/>
      <c r="V7" s="25"/>
      <c r="W7" s="25"/>
    </row>
    <row r="8" spans="1:23" s="2" customFormat="1" ht="39" customHeight="1">
      <c r="A8" s="24" t="s">
        <v>4</v>
      </c>
      <c r="B8" s="24"/>
      <c r="C8" s="24"/>
      <c r="D8" s="34" t="s">
        <v>78</v>
      </c>
      <c r="E8" s="35"/>
      <c r="F8" s="35"/>
      <c r="G8" s="35"/>
      <c r="H8" s="35"/>
      <c r="I8" s="35"/>
      <c r="J8" s="36"/>
      <c r="K8" s="39" t="s">
        <v>5</v>
      </c>
      <c r="L8" s="39"/>
      <c r="M8" s="39"/>
      <c r="N8" s="39"/>
      <c r="O8" s="34" t="s">
        <v>77</v>
      </c>
      <c r="P8" s="35"/>
      <c r="Q8" s="35"/>
      <c r="R8" s="35"/>
      <c r="S8" s="36"/>
      <c r="T8" s="30" t="s">
        <v>84</v>
      </c>
      <c r="U8" s="30"/>
      <c r="V8" s="30"/>
      <c r="W8" s="30"/>
    </row>
    <row r="9" spans="1:23" s="3" customFormat="1" ht="12.75" customHeight="1">
      <c r="A9" s="25" t="s">
        <v>6</v>
      </c>
      <c r="B9" s="41" t="s">
        <v>7</v>
      </c>
      <c r="C9" s="25" t="s">
        <v>8</v>
      </c>
      <c r="D9" s="25" t="s">
        <v>9</v>
      </c>
      <c r="E9" s="25" t="s">
        <v>10</v>
      </c>
      <c r="F9" s="25" t="s">
        <v>83</v>
      </c>
      <c r="G9" s="31" t="s">
        <v>21</v>
      </c>
      <c r="H9" s="25" t="s">
        <v>11</v>
      </c>
      <c r="I9" s="28" t="s">
        <v>81</v>
      </c>
      <c r="J9" s="30" t="s">
        <v>12</v>
      </c>
      <c r="K9" s="30"/>
      <c r="L9" s="30"/>
      <c r="M9" s="30"/>
      <c r="N9" s="30"/>
      <c r="O9" s="30"/>
      <c r="P9" s="25" t="s">
        <v>13</v>
      </c>
      <c r="Q9" s="25"/>
      <c r="R9" s="25"/>
      <c r="S9" s="25"/>
      <c r="T9" s="25"/>
      <c r="U9" s="27" t="s">
        <v>14</v>
      </c>
      <c r="V9" s="25" t="s">
        <v>15</v>
      </c>
      <c r="W9" s="25" t="s">
        <v>16</v>
      </c>
    </row>
    <row r="10" spans="1:23" s="3" customFormat="1" ht="42" customHeight="1">
      <c r="A10" s="25"/>
      <c r="B10" s="41"/>
      <c r="C10" s="25"/>
      <c r="D10" s="25"/>
      <c r="E10" s="25"/>
      <c r="F10" s="25"/>
      <c r="G10" s="32"/>
      <c r="H10" s="25"/>
      <c r="I10" s="40"/>
      <c r="J10" s="28" t="s">
        <v>17</v>
      </c>
      <c r="K10" s="28" t="s">
        <v>80</v>
      </c>
      <c r="L10" s="28" t="s">
        <v>18</v>
      </c>
      <c r="M10" s="28" t="s">
        <v>19</v>
      </c>
      <c r="N10" s="28" t="s">
        <v>20</v>
      </c>
      <c r="O10" s="28" t="s">
        <v>21</v>
      </c>
      <c r="P10" s="28" t="s">
        <v>22</v>
      </c>
      <c r="Q10" s="28" t="s">
        <v>23</v>
      </c>
      <c r="R10" s="28" t="s">
        <v>24</v>
      </c>
      <c r="S10" s="28" t="s">
        <v>25</v>
      </c>
      <c r="T10" s="28" t="s">
        <v>21</v>
      </c>
      <c r="U10" s="27"/>
      <c r="V10" s="25"/>
      <c r="W10" s="25"/>
    </row>
    <row r="11" spans="1:23" s="3" customFormat="1" ht="84" customHeight="1">
      <c r="A11" s="25"/>
      <c r="B11" s="41"/>
      <c r="C11" s="25"/>
      <c r="D11" s="25"/>
      <c r="E11" s="25"/>
      <c r="F11" s="25"/>
      <c r="G11" s="33"/>
      <c r="H11" s="25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7"/>
      <c r="V11" s="25"/>
      <c r="W11" s="25"/>
    </row>
    <row r="12" spans="1:23" s="3" customFormat="1" ht="11.25" customHeight="1">
      <c r="A12" s="26" t="s">
        <v>79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</row>
    <row r="13" spans="1:23" s="3" customFormat="1" ht="11.2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</row>
    <row r="14" spans="1:25" s="10" customFormat="1" ht="45" customHeight="1">
      <c r="A14" s="4">
        <v>1</v>
      </c>
      <c r="B14" s="5">
        <v>40007020</v>
      </c>
      <c r="C14" s="6" t="s">
        <v>63</v>
      </c>
      <c r="D14" s="7" t="s">
        <v>57</v>
      </c>
      <c r="E14" s="4">
        <v>27</v>
      </c>
      <c r="F14" s="4">
        <v>4</v>
      </c>
      <c r="G14" s="4">
        <f>E14+F14</f>
        <v>31</v>
      </c>
      <c r="H14" s="8">
        <f>385*26</f>
        <v>10010</v>
      </c>
      <c r="I14" s="8">
        <v>870</v>
      </c>
      <c r="J14" s="8">
        <f>(H14/31)*G14</f>
        <v>10010</v>
      </c>
      <c r="K14" s="9">
        <f>(I14/31)*G14</f>
        <v>870</v>
      </c>
      <c r="L14" s="9">
        <v>0</v>
      </c>
      <c r="M14" s="9">
        <v>0</v>
      </c>
      <c r="N14" s="9">
        <v>0</v>
      </c>
      <c r="O14" s="9">
        <f>J14+K14+L14+M14</f>
        <v>10880</v>
      </c>
      <c r="P14" s="9">
        <f>J14*12%</f>
        <v>1201.2</v>
      </c>
      <c r="Q14" s="4">
        <f>(J14+K14)*1.75%</f>
        <v>190.4</v>
      </c>
      <c r="R14" s="4">
        <v>0</v>
      </c>
      <c r="S14" s="9">
        <v>0</v>
      </c>
      <c r="T14" s="9">
        <f>P14+Q14</f>
        <v>1391.6000000000001</v>
      </c>
      <c r="U14" s="8">
        <f>O14-T14</f>
        <v>9488.4</v>
      </c>
      <c r="V14" s="4"/>
      <c r="W14" s="4"/>
      <c r="X14" s="19"/>
      <c r="Y14" s="20"/>
    </row>
    <row r="15" spans="1:25" s="10" customFormat="1" ht="45" customHeight="1">
      <c r="A15" s="4">
        <v>2</v>
      </c>
      <c r="B15" s="5">
        <v>40007055</v>
      </c>
      <c r="C15" s="6" t="s">
        <v>33</v>
      </c>
      <c r="D15" s="7" t="s">
        <v>56</v>
      </c>
      <c r="E15" s="4">
        <v>26</v>
      </c>
      <c r="F15" s="4">
        <v>5</v>
      </c>
      <c r="G15" s="4">
        <f aca="true" t="shared" si="0" ref="G15:G55">E15+F15</f>
        <v>31</v>
      </c>
      <c r="H15" s="8">
        <f>405*26</f>
        <v>10530</v>
      </c>
      <c r="I15" s="8">
        <v>7600</v>
      </c>
      <c r="J15" s="8">
        <f aca="true" t="shared" si="1" ref="J15:J55">(H15/31)*G15</f>
        <v>10530</v>
      </c>
      <c r="K15" s="9">
        <f aca="true" t="shared" si="2" ref="K15:K55">(I15/31)*G15</f>
        <v>7600</v>
      </c>
      <c r="L15" s="9">
        <v>0</v>
      </c>
      <c r="M15" s="9">
        <v>0</v>
      </c>
      <c r="N15" s="9">
        <v>0</v>
      </c>
      <c r="O15" s="9">
        <f aca="true" t="shared" si="3" ref="O15:O55">J15+K15+L15+M15</f>
        <v>18130</v>
      </c>
      <c r="P15" s="9">
        <f aca="true" t="shared" si="4" ref="P15:P55">J15*12%</f>
        <v>1263.6</v>
      </c>
      <c r="Q15" s="4">
        <v>0</v>
      </c>
      <c r="R15" s="4">
        <v>0</v>
      </c>
      <c r="S15" s="9">
        <v>0</v>
      </c>
      <c r="T15" s="9">
        <f aca="true" t="shared" si="5" ref="T15:T55">P15+Q15</f>
        <v>1263.6</v>
      </c>
      <c r="U15" s="8">
        <f aca="true" t="shared" si="6" ref="U15:U55">O15-T15</f>
        <v>16866.4</v>
      </c>
      <c r="V15" s="4"/>
      <c r="W15" s="4"/>
      <c r="X15" s="19"/>
      <c r="Y15" s="20"/>
    </row>
    <row r="16" spans="1:25" s="10" customFormat="1" ht="45" customHeight="1">
      <c r="A16" s="4">
        <v>3</v>
      </c>
      <c r="B16" s="5">
        <v>40007053</v>
      </c>
      <c r="C16" s="6" t="s">
        <v>68</v>
      </c>
      <c r="D16" s="7" t="s">
        <v>58</v>
      </c>
      <c r="E16" s="4">
        <v>24</v>
      </c>
      <c r="F16" s="4">
        <v>5</v>
      </c>
      <c r="G16" s="4">
        <f t="shared" si="0"/>
        <v>29</v>
      </c>
      <c r="H16" s="8">
        <f>385*26</f>
        <v>10010</v>
      </c>
      <c r="I16" s="8">
        <v>0</v>
      </c>
      <c r="J16" s="8">
        <f t="shared" si="1"/>
        <v>9364.193548387097</v>
      </c>
      <c r="K16" s="9">
        <f t="shared" si="2"/>
        <v>0</v>
      </c>
      <c r="L16" s="9">
        <v>0</v>
      </c>
      <c r="M16" s="9">
        <v>0</v>
      </c>
      <c r="N16" s="9">
        <v>0</v>
      </c>
      <c r="O16" s="9">
        <f t="shared" si="3"/>
        <v>9364.193548387097</v>
      </c>
      <c r="P16" s="9">
        <f t="shared" si="4"/>
        <v>1123.7032258064517</v>
      </c>
      <c r="Q16" s="4">
        <f aca="true" t="shared" si="7" ref="Q16:Q55">(J16+K16)*1.75%</f>
        <v>163.8733870967742</v>
      </c>
      <c r="R16" s="4">
        <v>0</v>
      </c>
      <c r="S16" s="9">
        <v>0</v>
      </c>
      <c r="T16" s="9">
        <f t="shared" si="5"/>
        <v>1287.5766129032259</v>
      </c>
      <c r="U16" s="8">
        <f t="shared" si="6"/>
        <v>8076.616935483871</v>
      </c>
      <c r="V16" s="4"/>
      <c r="W16" s="4"/>
      <c r="X16" s="19"/>
      <c r="Y16" s="20"/>
    </row>
    <row r="17" spans="1:25" s="10" customFormat="1" ht="45" customHeight="1">
      <c r="A17" s="4">
        <v>4</v>
      </c>
      <c r="B17" s="5">
        <v>40007065</v>
      </c>
      <c r="C17" s="6" t="s">
        <v>70</v>
      </c>
      <c r="D17" s="7" t="s">
        <v>59</v>
      </c>
      <c r="E17" s="4">
        <v>25</v>
      </c>
      <c r="F17" s="4">
        <v>4</v>
      </c>
      <c r="G17" s="4">
        <f t="shared" si="0"/>
        <v>29</v>
      </c>
      <c r="H17" s="8">
        <f>348*26</f>
        <v>9048</v>
      </c>
      <c r="I17" s="8">
        <v>0</v>
      </c>
      <c r="J17" s="8">
        <f t="shared" si="1"/>
        <v>8464.258064516129</v>
      </c>
      <c r="K17" s="9">
        <f t="shared" si="2"/>
        <v>0</v>
      </c>
      <c r="L17" s="9">
        <v>0</v>
      </c>
      <c r="M17" s="9">
        <v>0</v>
      </c>
      <c r="N17" s="9">
        <v>0</v>
      </c>
      <c r="O17" s="9">
        <f t="shared" si="3"/>
        <v>8464.258064516129</v>
      </c>
      <c r="P17" s="9">
        <f t="shared" si="4"/>
        <v>1015.7109677419354</v>
      </c>
      <c r="Q17" s="4">
        <f t="shared" si="7"/>
        <v>148.12451612903226</v>
      </c>
      <c r="R17" s="4">
        <v>0</v>
      </c>
      <c r="S17" s="9">
        <v>0</v>
      </c>
      <c r="T17" s="9">
        <f t="shared" si="5"/>
        <v>1163.8354838709677</v>
      </c>
      <c r="U17" s="8">
        <f t="shared" si="6"/>
        <v>7300.422580645161</v>
      </c>
      <c r="V17" s="4"/>
      <c r="W17" s="4"/>
      <c r="X17" s="19"/>
      <c r="Y17" s="20"/>
    </row>
    <row r="18" spans="1:25" s="10" customFormat="1" ht="45" customHeight="1">
      <c r="A18" s="4">
        <v>5</v>
      </c>
      <c r="B18" s="5">
        <v>40007052</v>
      </c>
      <c r="C18" s="6" t="s">
        <v>38</v>
      </c>
      <c r="D18" s="7" t="s">
        <v>58</v>
      </c>
      <c r="E18" s="4">
        <v>27</v>
      </c>
      <c r="F18" s="4">
        <v>4</v>
      </c>
      <c r="G18" s="4">
        <f t="shared" si="0"/>
        <v>31</v>
      </c>
      <c r="H18" s="8">
        <f>385*26</f>
        <v>10010</v>
      </c>
      <c r="I18" s="8">
        <v>0</v>
      </c>
      <c r="J18" s="8">
        <f t="shared" si="1"/>
        <v>10010</v>
      </c>
      <c r="K18" s="9">
        <f t="shared" si="2"/>
        <v>0</v>
      </c>
      <c r="L18" s="9">
        <v>0</v>
      </c>
      <c r="M18" s="9">
        <v>0</v>
      </c>
      <c r="N18" s="9">
        <v>0</v>
      </c>
      <c r="O18" s="9">
        <f t="shared" si="3"/>
        <v>10010</v>
      </c>
      <c r="P18" s="9">
        <f t="shared" si="4"/>
        <v>1201.2</v>
      </c>
      <c r="Q18" s="4">
        <f t="shared" si="7"/>
        <v>175.175</v>
      </c>
      <c r="R18" s="4">
        <v>0</v>
      </c>
      <c r="S18" s="9">
        <v>0</v>
      </c>
      <c r="T18" s="9">
        <f t="shared" si="5"/>
        <v>1376.375</v>
      </c>
      <c r="U18" s="8">
        <f t="shared" si="6"/>
        <v>8633.625</v>
      </c>
      <c r="V18" s="4"/>
      <c r="W18" s="4"/>
      <c r="X18" s="19"/>
      <c r="Y18" s="20"/>
    </row>
    <row r="19" spans="1:25" s="10" customFormat="1" ht="45" customHeight="1">
      <c r="A19" s="4">
        <v>6</v>
      </c>
      <c r="B19" s="5">
        <v>40007019</v>
      </c>
      <c r="C19" s="6" t="s">
        <v>43</v>
      </c>
      <c r="D19" s="7" t="s">
        <v>59</v>
      </c>
      <c r="E19" s="4">
        <v>25</v>
      </c>
      <c r="F19" s="4">
        <v>4</v>
      </c>
      <c r="G19" s="4">
        <f t="shared" si="0"/>
        <v>29</v>
      </c>
      <c r="H19" s="8">
        <f>348*26</f>
        <v>9048</v>
      </c>
      <c r="I19" s="8">
        <v>0</v>
      </c>
      <c r="J19" s="8">
        <f t="shared" si="1"/>
        <v>8464.258064516129</v>
      </c>
      <c r="K19" s="9">
        <f t="shared" si="2"/>
        <v>0</v>
      </c>
      <c r="L19" s="9">
        <v>0</v>
      </c>
      <c r="M19" s="9">
        <v>0</v>
      </c>
      <c r="N19" s="9">
        <v>0</v>
      </c>
      <c r="O19" s="9">
        <f t="shared" si="3"/>
        <v>8464.258064516129</v>
      </c>
      <c r="P19" s="9">
        <f t="shared" si="4"/>
        <v>1015.7109677419354</v>
      </c>
      <c r="Q19" s="4">
        <f t="shared" si="7"/>
        <v>148.12451612903226</v>
      </c>
      <c r="R19" s="4">
        <v>0</v>
      </c>
      <c r="S19" s="9">
        <v>0</v>
      </c>
      <c r="T19" s="9">
        <f t="shared" si="5"/>
        <v>1163.8354838709677</v>
      </c>
      <c r="U19" s="8">
        <f t="shared" si="6"/>
        <v>7300.422580645161</v>
      </c>
      <c r="V19" s="4"/>
      <c r="W19" s="4"/>
      <c r="X19" s="19"/>
      <c r="Y19" s="20"/>
    </row>
    <row r="20" spans="1:25" s="10" customFormat="1" ht="45" customHeight="1">
      <c r="A20" s="4">
        <v>7</v>
      </c>
      <c r="B20" s="5">
        <v>40007040</v>
      </c>
      <c r="C20" s="6" t="s">
        <v>67</v>
      </c>
      <c r="D20" s="7" t="s">
        <v>59</v>
      </c>
      <c r="E20" s="4">
        <v>24</v>
      </c>
      <c r="F20" s="4">
        <v>5</v>
      </c>
      <c r="G20" s="4">
        <f t="shared" si="0"/>
        <v>29</v>
      </c>
      <c r="H20" s="8">
        <f>348*26</f>
        <v>9048</v>
      </c>
      <c r="I20" s="8">
        <v>0</v>
      </c>
      <c r="J20" s="8">
        <f t="shared" si="1"/>
        <v>8464.258064516129</v>
      </c>
      <c r="K20" s="9">
        <f t="shared" si="2"/>
        <v>0</v>
      </c>
      <c r="L20" s="9">
        <v>0</v>
      </c>
      <c r="M20" s="9">
        <v>0</v>
      </c>
      <c r="N20" s="9">
        <v>0</v>
      </c>
      <c r="O20" s="9">
        <f t="shared" si="3"/>
        <v>8464.258064516129</v>
      </c>
      <c r="P20" s="9">
        <f t="shared" si="4"/>
        <v>1015.7109677419354</v>
      </c>
      <c r="Q20" s="4">
        <f t="shared" si="7"/>
        <v>148.12451612903226</v>
      </c>
      <c r="R20" s="4">
        <v>0</v>
      </c>
      <c r="S20" s="9">
        <v>0</v>
      </c>
      <c r="T20" s="9">
        <f t="shared" si="5"/>
        <v>1163.8354838709677</v>
      </c>
      <c r="U20" s="8">
        <f t="shared" si="6"/>
        <v>7300.422580645161</v>
      </c>
      <c r="V20" s="4"/>
      <c r="W20" s="4"/>
      <c r="X20" s="19"/>
      <c r="Y20" s="20"/>
    </row>
    <row r="21" spans="1:25" s="10" customFormat="1" ht="45" customHeight="1">
      <c r="A21" s="4">
        <v>8</v>
      </c>
      <c r="B21" s="5">
        <v>40007022</v>
      </c>
      <c r="C21" s="6" t="s">
        <v>36</v>
      </c>
      <c r="D21" s="7" t="s">
        <v>57</v>
      </c>
      <c r="E21" s="4">
        <v>23</v>
      </c>
      <c r="F21" s="4">
        <v>5</v>
      </c>
      <c r="G21" s="4">
        <f t="shared" si="0"/>
        <v>28</v>
      </c>
      <c r="H21" s="8">
        <f>385*26</f>
        <v>10010</v>
      </c>
      <c r="I21" s="8">
        <v>0</v>
      </c>
      <c r="J21" s="8">
        <f t="shared" si="1"/>
        <v>9041.290322580644</v>
      </c>
      <c r="K21" s="9">
        <f t="shared" si="2"/>
        <v>0</v>
      </c>
      <c r="L21" s="9">
        <v>0</v>
      </c>
      <c r="M21" s="9">
        <v>0</v>
      </c>
      <c r="N21" s="9">
        <v>0</v>
      </c>
      <c r="O21" s="9">
        <f t="shared" si="3"/>
        <v>9041.290322580644</v>
      </c>
      <c r="P21" s="9">
        <f t="shared" si="4"/>
        <v>1084.9548387096772</v>
      </c>
      <c r="Q21" s="4">
        <f t="shared" si="7"/>
        <v>158.2225806451613</v>
      </c>
      <c r="R21" s="4">
        <v>0</v>
      </c>
      <c r="S21" s="9">
        <v>0</v>
      </c>
      <c r="T21" s="9">
        <f t="shared" si="5"/>
        <v>1243.1774193548385</v>
      </c>
      <c r="U21" s="8">
        <f t="shared" si="6"/>
        <v>7798.112903225805</v>
      </c>
      <c r="V21" s="4"/>
      <c r="W21" s="4"/>
      <c r="X21" s="19"/>
      <c r="Y21" s="20"/>
    </row>
    <row r="22" spans="1:25" s="10" customFormat="1" ht="45" customHeight="1">
      <c r="A22" s="4">
        <v>9</v>
      </c>
      <c r="B22" s="5">
        <v>40007045</v>
      </c>
      <c r="C22" s="6" t="s">
        <v>44</v>
      </c>
      <c r="D22" s="7" t="s">
        <v>59</v>
      </c>
      <c r="E22" s="4">
        <v>27</v>
      </c>
      <c r="F22" s="4">
        <v>4</v>
      </c>
      <c r="G22" s="4">
        <f t="shared" si="0"/>
        <v>31</v>
      </c>
      <c r="H22" s="8">
        <f>348*26</f>
        <v>9048</v>
      </c>
      <c r="I22" s="8">
        <v>0</v>
      </c>
      <c r="J22" s="8">
        <f t="shared" si="1"/>
        <v>9048</v>
      </c>
      <c r="K22" s="9">
        <f t="shared" si="2"/>
        <v>0</v>
      </c>
      <c r="L22" s="9">
        <v>0</v>
      </c>
      <c r="M22" s="9">
        <v>0</v>
      </c>
      <c r="N22" s="9">
        <v>0</v>
      </c>
      <c r="O22" s="9">
        <f t="shared" si="3"/>
        <v>9048</v>
      </c>
      <c r="P22" s="9">
        <f t="shared" si="4"/>
        <v>1085.76</v>
      </c>
      <c r="Q22" s="4">
        <f t="shared" si="7"/>
        <v>158.34</v>
      </c>
      <c r="R22" s="4">
        <v>0</v>
      </c>
      <c r="S22" s="9">
        <v>0</v>
      </c>
      <c r="T22" s="9">
        <f t="shared" si="5"/>
        <v>1244.1</v>
      </c>
      <c r="U22" s="8">
        <f t="shared" si="6"/>
        <v>7803.9</v>
      </c>
      <c r="V22" s="4"/>
      <c r="W22" s="4"/>
      <c r="X22" s="19"/>
      <c r="Y22" s="20"/>
    </row>
    <row r="23" spans="1:25" s="10" customFormat="1" ht="45" customHeight="1">
      <c r="A23" s="4">
        <v>10</v>
      </c>
      <c r="B23" s="5">
        <v>40007024</v>
      </c>
      <c r="C23" s="6" t="s">
        <v>45</v>
      </c>
      <c r="D23" s="7" t="s">
        <v>59</v>
      </c>
      <c r="E23" s="4">
        <v>27</v>
      </c>
      <c r="F23" s="4">
        <v>4</v>
      </c>
      <c r="G23" s="4">
        <f t="shared" si="0"/>
        <v>31</v>
      </c>
      <c r="H23" s="8">
        <f>348*26</f>
        <v>9048</v>
      </c>
      <c r="I23" s="8">
        <v>0</v>
      </c>
      <c r="J23" s="8">
        <f t="shared" si="1"/>
        <v>9048</v>
      </c>
      <c r="K23" s="9">
        <f t="shared" si="2"/>
        <v>0</v>
      </c>
      <c r="L23" s="9">
        <v>0</v>
      </c>
      <c r="M23" s="9">
        <v>0</v>
      </c>
      <c r="N23" s="9">
        <v>0</v>
      </c>
      <c r="O23" s="9">
        <f t="shared" si="3"/>
        <v>9048</v>
      </c>
      <c r="P23" s="9">
        <f t="shared" si="4"/>
        <v>1085.76</v>
      </c>
      <c r="Q23" s="4">
        <f t="shared" si="7"/>
        <v>158.34</v>
      </c>
      <c r="R23" s="4">
        <v>0</v>
      </c>
      <c r="S23" s="9">
        <v>0</v>
      </c>
      <c r="T23" s="9">
        <f t="shared" si="5"/>
        <v>1244.1</v>
      </c>
      <c r="U23" s="8">
        <f t="shared" si="6"/>
        <v>7803.9</v>
      </c>
      <c r="V23" s="4"/>
      <c r="W23" s="4"/>
      <c r="X23" s="19"/>
      <c r="Y23" s="20"/>
    </row>
    <row r="24" spans="1:25" s="10" customFormat="1" ht="45" customHeight="1">
      <c r="A24" s="4">
        <v>11</v>
      </c>
      <c r="B24" s="5">
        <v>40007051</v>
      </c>
      <c r="C24" s="6" t="s">
        <v>89</v>
      </c>
      <c r="D24" s="7" t="s">
        <v>58</v>
      </c>
      <c r="E24" s="4">
        <v>24</v>
      </c>
      <c r="F24" s="4">
        <v>5</v>
      </c>
      <c r="G24" s="4">
        <f t="shared" si="0"/>
        <v>29</v>
      </c>
      <c r="H24" s="8">
        <f>400*26</f>
        <v>10400</v>
      </c>
      <c r="I24" s="8">
        <v>3150</v>
      </c>
      <c r="J24" s="8">
        <f t="shared" si="1"/>
        <v>9729.032258064517</v>
      </c>
      <c r="K24" s="9">
        <f t="shared" si="2"/>
        <v>2946.774193548387</v>
      </c>
      <c r="L24" s="9">
        <v>0</v>
      </c>
      <c r="M24" s="9">
        <v>0</v>
      </c>
      <c r="N24" s="9">
        <v>0</v>
      </c>
      <c r="O24" s="9">
        <f t="shared" si="3"/>
        <v>12675.806451612903</v>
      </c>
      <c r="P24" s="9">
        <f t="shared" si="4"/>
        <v>1167.483870967742</v>
      </c>
      <c r="Q24" s="4">
        <f t="shared" si="7"/>
        <v>221.82661290322582</v>
      </c>
      <c r="R24" s="4">
        <v>0</v>
      </c>
      <c r="S24" s="9">
        <v>0</v>
      </c>
      <c r="T24" s="9">
        <f t="shared" si="5"/>
        <v>1389.3104838709678</v>
      </c>
      <c r="U24" s="8">
        <f t="shared" si="6"/>
        <v>11286.495967741936</v>
      </c>
      <c r="V24" s="4"/>
      <c r="W24" s="4"/>
      <c r="X24" s="19"/>
      <c r="Y24" s="20"/>
    </row>
    <row r="25" spans="1:25" s="15" customFormat="1" ht="45" customHeight="1">
      <c r="A25" s="4">
        <v>12</v>
      </c>
      <c r="B25" s="5">
        <v>40006647</v>
      </c>
      <c r="C25" s="11" t="s">
        <v>31</v>
      </c>
      <c r="D25" s="12" t="s">
        <v>55</v>
      </c>
      <c r="E25" s="13">
        <v>25</v>
      </c>
      <c r="F25" s="13">
        <f>4+2</f>
        <v>6</v>
      </c>
      <c r="G25" s="4">
        <f t="shared" si="0"/>
        <v>31</v>
      </c>
      <c r="H25" s="14">
        <f>273.076923076923*26</f>
        <v>7099.999999999997</v>
      </c>
      <c r="I25" s="14">
        <v>21760</v>
      </c>
      <c r="J25" s="8">
        <f t="shared" si="1"/>
        <v>7099.999999999997</v>
      </c>
      <c r="K25" s="9">
        <f t="shared" si="2"/>
        <v>21760</v>
      </c>
      <c r="L25" s="9">
        <v>0</v>
      </c>
      <c r="M25" s="9">
        <v>0</v>
      </c>
      <c r="N25" s="9">
        <v>0</v>
      </c>
      <c r="O25" s="9">
        <f t="shared" si="3"/>
        <v>28859.999999999996</v>
      </c>
      <c r="P25" s="9">
        <f t="shared" si="4"/>
        <v>851.9999999999997</v>
      </c>
      <c r="Q25" s="4">
        <v>0</v>
      </c>
      <c r="R25" s="4">
        <v>0</v>
      </c>
      <c r="S25" s="9">
        <v>0</v>
      </c>
      <c r="T25" s="9">
        <f t="shared" si="5"/>
        <v>851.9999999999997</v>
      </c>
      <c r="U25" s="14">
        <f t="shared" si="6"/>
        <v>28007.999999999996</v>
      </c>
      <c r="V25" s="13"/>
      <c r="W25" s="13"/>
      <c r="X25" s="21"/>
      <c r="Y25" s="22"/>
    </row>
    <row r="26" spans="1:25" s="10" customFormat="1" ht="45" customHeight="1">
      <c r="A26" s="4">
        <v>13</v>
      </c>
      <c r="B26" s="5">
        <v>40007029</v>
      </c>
      <c r="C26" s="6" t="s">
        <v>87</v>
      </c>
      <c r="D26" s="7" t="s">
        <v>58</v>
      </c>
      <c r="E26" s="4">
        <v>26</v>
      </c>
      <c r="F26" s="4">
        <v>5</v>
      </c>
      <c r="G26" s="4">
        <f t="shared" si="0"/>
        <v>31</v>
      </c>
      <c r="H26" s="8">
        <f>385*26</f>
        <v>10010</v>
      </c>
      <c r="I26" s="8">
        <v>0</v>
      </c>
      <c r="J26" s="8">
        <f t="shared" si="1"/>
        <v>10010</v>
      </c>
      <c r="K26" s="9">
        <f t="shared" si="2"/>
        <v>0</v>
      </c>
      <c r="L26" s="9">
        <v>0</v>
      </c>
      <c r="M26" s="9">
        <v>0</v>
      </c>
      <c r="N26" s="9">
        <v>0</v>
      </c>
      <c r="O26" s="9">
        <f t="shared" si="3"/>
        <v>10010</v>
      </c>
      <c r="P26" s="9">
        <f t="shared" si="4"/>
        <v>1201.2</v>
      </c>
      <c r="Q26" s="4">
        <f t="shared" si="7"/>
        <v>175.175</v>
      </c>
      <c r="R26" s="4">
        <v>0</v>
      </c>
      <c r="S26" s="9">
        <v>0</v>
      </c>
      <c r="T26" s="9">
        <f t="shared" si="5"/>
        <v>1376.375</v>
      </c>
      <c r="U26" s="8">
        <f t="shared" si="6"/>
        <v>8633.625</v>
      </c>
      <c r="V26" s="4"/>
      <c r="W26" s="4"/>
      <c r="X26" s="19"/>
      <c r="Y26" s="20"/>
    </row>
    <row r="27" spans="1:25" s="10" customFormat="1" ht="45" customHeight="1">
      <c r="A27" s="4">
        <v>14</v>
      </c>
      <c r="B27" s="5">
        <v>40007039</v>
      </c>
      <c r="C27" s="6" t="s">
        <v>60</v>
      </c>
      <c r="D27" s="7" t="s">
        <v>59</v>
      </c>
      <c r="E27" s="4">
        <v>25</v>
      </c>
      <c r="F27" s="4">
        <v>5</v>
      </c>
      <c r="G27" s="4">
        <f t="shared" si="0"/>
        <v>30</v>
      </c>
      <c r="H27" s="8">
        <f>348*26</f>
        <v>9048</v>
      </c>
      <c r="I27" s="8">
        <v>0</v>
      </c>
      <c r="J27" s="8">
        <f t="shared" si="1"/>
        <v>8756.129032258064</v>
      </c>
      <c r="K27" s="9">
        <f t="shared" si="2"/>
        <v>0</v>
      </c>
      <c r="L27" s="9">
        <v>0</v>
      </c>
      <c r="M27" s="9">
        <v>0</v>
      </c>
      <c r="N27" s="9">
        <v>0</v>
      </c>
      <c r="O27" s="9">
        <f t="shared" si="3"/>
        <v>8756.129032258064</v>
      </c>
      <c r="P27" s="9">
        <f t="shared" si="4"/>
        <v>1050.7354838709678</v>
      </c>
      <c r="Q27" s="4">
        <f t="shared" si="7"/>
        <v>153.23225806451615</v>
      </c>
      <c r="R27" s="4">
        <v>0</v>
      </c>
      <c r="S27" s="9">
        <v>0</v>
      </c>
      <c r="T27" s="9">
        <f t="shared" si="5"/>
        <v>1203.967741935484</v>
      </c>
      <c r="U27" s="8">
        <f t="shared" si="6"/>
        <v>7552.1612903225805</v>
      </c>
      <c r="V27" s="4"/>
      <c r="W27" s="4"/>
      <c r="X27" s="19"/>
      <c r="Y27" s="20"/>
    </row>
    <row r="28" spans="1:25" s="10" customFormat="1" ht="45" customHeight="1">
      <c r="A28" s="4">
        <v>15</v>
      </c>
      <c r="B28" s="5">
        <v>40007057</v>
      </c>
      <c r="C28" s="6" t="s">
        <v>34</v>
      </c>
      <c r="D28" s="7" t="s">
        <v>56</v>
      </c>
      <c r="E28" s="4">
        <v>27</v>
      </c>
      <c r="F28" s="4">
        <v>4</v>
      </c>
      <c r="G28" s="4">
        <f t="shared" si="0"/>
        <v>31</v>
      </c>
      <c r="H28" s="8">
        <f>400*26</f>
        <v>10400</v>
      </c>
      <c r="I28" s="8">
        <v>10200</v>
      </c>
      <c r="J28" s="8">
        <f t="shared" si="1"/>
        <v>10400</v>
      </c>
      <c r="K28" s="9">
        <f t="shared" si="2"/>
        <v>10200</v>
      </c>
      <c r="L28" s="9">
        <v>0</v>
      </c>
      <c r="M28" s="9">
        <v>0</v>
      </c>
      <c r="N28" s="9">
        <v>0</v>
      </c>
      <c r="O28" s="9">
        <f t="shared" si="3"/>
        <v>20600</v>
      </c>
      <c r="P28" s="9">
        <f t="shared" si="4"/>
        <v>1248</v>
      </c>
      <c r="Q28" s="4">
        <v>0</v>
      </c>
      <c r="R28" s="4">
        <v>0</v>
      </c>
      <c r="S28" s="9">
        <v>0</v>
      </c>
      <c r="T28" s="9">
        <f t="shared" si="5"/>
        <v>1248</v>
      </c>
      <c r="U28" s="8">
        <f t="shared" si="6"/>
        <v>19352</v>
      </c>
      <c r="V28" s="4"/>
      <c r="W28" s="4"/>
      <c r="X28" s="19"/>
      <c r="Y28" s="20"/>
    </row>
    <row r="29" spans="1:25" s="10" customFormat="1" ht="45" customHeight="1">
      <c r="A29" s="4">
        <v>16</v>
      </c>
      <c r="B29" s="5">
        <v>40007025</v>
      </c>
      <c r="C29" s="6" t="s">
        <v>61</v>
      </c>
      <c r="D29" s="7" t="s">
        <v>58</v>
      </c>
      <c r="E29" s="4">
        <v>23</v>
      </c>
      <c r="F29" s="4">
        <v>4</v>
      </c>
      <c r="G29" s="4">
        <f t="shared" si="0"/>
        <v>27</v>
      </c>
      <c r="H29" s="8">
        <f>385*26</f>
        <v>10010</v>
      </c>
      <c r="I29" s="8">
        <v>0</v>
      </c>
      <c r="J29" s="8">
        <f t="shared" si="1"/>
        <v>8718.387096774193</v>
      </c>
      <c r="K29" s="9">
        <f t="shared" si="2"/>
        <v>0</v>
      </c>
      <c r="L29" s="9">
        <v>0</v>
      </c>
      <c r="M29" s="9">
        <v>0</v>
      </c>
      <c r="N29" s="9">
        <v>0</v>
      </c>
      <c r="O29" s="9">
        <f t="shared" si="3"/>
        <v>8718.387096774193</v>
      </c>
      <c r="P29" s="9">
        <f t="shared" si="4"/>
        <v>1046.206451612903</v>
      </c>
      <c r="Q29" s="4">
        <f t="shared" si="7"/>
        <v>152.5717741935484</v>
      </c>
      <c r="R29" s="4">
        <v>0</v>
      </c>
      <c r="S29" s="9">
        <v>0</v>
      </c>
      <c r="T29" s="9">
        <f t="shared" si="5"/>
        <v>1198.7782258064515</v>
      </c>
      <c r="U29" s="8">
        <f t="shared" si="6"/>
        <v>7519.6088709677415</v>
      </c>
      <c r="V29" s="4"/>
      <c r="W29" s="4"/>
      <c r="X29" s="19"/>
      <c r="Y29" s="20"/>
    </row>
    <row r="30" spans="1:25" s="10" customFormat="1" ht="45" customHeight="1">
      <c r="A30" s="4">
        <v>17</v>
      </c>
      <c r="B30" s="5">
        <v>40007023</v>
      </c>
      <c r="C30" s="6" t="s">
        <v>46</v>
      </c>
      <c r="D30" s="7" t="s">
        <v>59</v>
      </c>
      <c r="E30" s="4">
        <v>21</v>
      </c>
      <c r="F30" s="4">
        <v>3</v>
      </c>
      <c r="G30" s="4">
        <f t="shared" si="0"/>
        <v>24</v>
      </c>
      <c r="H30" s="8">
        <f>348*26</f>
        <v>9048</v>
      </c>
      <c r="I30" s="8">
        <v>0</v>
      </c>
      <c r="J30" s="8">
        <f t="shared" si="1"/>
        <v>7004.903225806452</v>
      </c>
      <c r="K30" s="9">
        <f t="shared" si="2"/>
        <v>0</v>
      </c>
      <c r="L30" s="9">
        <v>0</v>
      </c>
      <c r="M30" s="9">
        <v>0</v>
      </c>
      <c r="N30" s="9">
        <v>0</v>
      </c>
      <c r="O30" s="9">
        <f t="shared" si="3"/>
        <v>7004.903225806452</v>
      </c>
      <c r="P30" s="9">
        <f t="shared" si="4"/>
        <v>840.5883870967742</v>
      </c>
      <c r="Q30" s="4">
        <f t="shared" si="7"/>
        <v>122.58580645161291</v>
      </c>
      <c r="R30" s="4">
        <v>0</v>
      </c>
      <c r="S30" s="9">
        <v>0</v>
      </c>
      <c r="T30" s="9">
        <f t="shared" si="5"/>
        <v>963.1741935483872</v>
      </c>
      <c r="U30" s="8">
        <f t="shared" si="6"/>
        <v>6041.729032258065</v>
      </c>
      <c r="V30" s="4"/>
      <c r="W30" s="4"/>
      <c r="X30" s="19"/>
      <c r="Y30" s="20"/>
    </row>
    <row r="31" spans="1:25" s="10" customFormat="1" ht="45" customHeight="1">
      <c r="A31" s="4">
        <v>18</v>
      </c>
      <c r="B31" s="5">
        <v>40007050</v>
      </c>
      <c r="C31" s="6" t="s">
        <v>65</v>
      </c>
      <c r="D31" s="7" t="s">
        <v>59</v>
      </c>
      <c r="E31" s="4">
        <v>23</v>
      </c>
      <c r="F31" s="4">
        <v>5</v>
      </c>
      <c r="G31" s="4">
        <f t="shared" si="0"/>
        <v>28</v>
      </c>
      <c r="H31" s="8">
        <f>348*26</f>
        <v>9048</v>
      </c>
      <c r="I31" s="8">
        <v>0</v>
      </c>
      <c r="J31" s="8">
        <f t="shared" si="1"/>
        <v>8172.387096774193</v>
      </c>
      <c r="K31" s="9">
        <f t="shared" si="2"/>
        <v>0</v>
      </c>
      <c r="L31" s="9">
        <v>0</v>
      </c>
      <c r="M31" s="9">
        <v>0</v>
      </c>
      <c r="N31" s="9">
        <v>0</v>
      </c>
      <c r="O31" s="9">
        <f t="shared" si="3"/>
        <v>8172.387096774193</v>
      </c>
      <c r="P31" s="9">
        <f t="shared" si="4"/>
        <v>980.6864516129032</v>
      </c>
      <c r="Q31" s="4">
        <f t="shared" si="7"/>
        <v>143.0167741935484</v>
      </c>
      <c r="R31" s="4">
        <v>0</v>
      </c>
      <c r="S31" s="9">
        <v>0</v>
      </c>
      <c r="T31" s="9">
        <f t="shared" si="5"/>
        <v>1123.7032258064517</v>
      </c>
      <c r="U31" s="8">
        <f t="shared" si="6"/>
        <v>7048.683870967741</v>
      </c>
      <c r="V31" s="4"/>
      <c r="W31" s="4"/>
      <c r="X31" s="19"/>
      <c r="Y31" s="20"/>
    </row>
    <row r="32" spans="1:25" s="10" customFormat="1" ht="45" customHeight="1">
      <c r="A32" s="4">
        <v>19</v>
      </c>
      <c r="B32" s="5">
        <v>40007032</v>
      </c>
      <c r="C32" s="6" t="s">
        <v>86</v>
      </c>
      <c r="D32" s="7" t="s">
        <v>58</v>
      </c>
      <c r="E32" s="4">
        <v>25</v>
      </c>
      <c r="F32" s="4">
        <v>4</v>
      </c>
      <c r="G32" s="4">
        <f t="shared" si="0"/>
        <v>29</v>
      </c>
      <c r="H32" s="8">
        <f>401*26</f>
        <v>10426</v>
      </c>
      <c r="I32" s="8">
        <v>0</v>
      </c>
      <c r="J32" s="8">
        <f t="shared" si="1"/>
        <v>9753.354838709678</v>
      </c>
      <c r="K32" s="9">
        <f t="shared" si="2"/>
        <v>0</v>
      </c>
      <c r="L32" s="9">
        <v>0</v>
      </c>
      <c r="M32" s="9">
        <v>0</v>
      </c>
      <c r="N32" s="9">
        <v>0</v>
      </c>
      <c r="O32" s="9">
        <f t="shared" si="3"/>
        <v>9753.354838709678</v>
      </c>
      <c r="P32" s="9">
        <f t="shared" si="4"/>
        <v>1170.4025806451614</v>
      </c>
      <c r="Q32" s="4">
        <f t="shared" si="7"/>
        <v>170.6837096774194</v>
      </c>
      <c r="R32" s="4">
        <v>0</v>
      </c>
      <c r="S32" s="9">
        <v>0</v>
      </c>
      <c r="T32" s="9">
        <f t="shared" si="5"/>
        <v>1341.0862903225807</v>
      </c>
      <c r="U32" s="8">
        <f t="shared" si="6"/>
        <v>8412.268548387097</v>
      </c>
      <c r="V32" s="4"/>
      <c r="W32" s="4"/>
      <c r="X32" s="19"/>
      <c r="Y32" s="20"/>
    </row>
    <row r="33" spans="1:25" s="10" customFormat="1" ht="45" customHeight="1">
      <c r="A33" s="4">
        <v>20</v>
      </c>
      <c r="B33" s="5">
        <v>40007028</v>
      </c>
      <c r="C33" s="6" t="s">
        <v>39</v>
      </c>
      <c r="D33" s="7" t="s">
        <v>58</v>
      </c>
      <c r="E33" s="4">
        <v>25</v>
      </c>
      <c r="F33" s="4">
        <v>4</v>
      </c>
      <c r="G33" s="4">
        <f t="shared" si="0"/>
        <v>29</v>
      </c>
      <c r="H33" s="8">
        <f>385*26</f>
        <v>10010</v>
      </c>
      <c r="I33" s="8">
        <v>0</v>
      </c>
      <c r="J33" s="8">
        <f t="shared" si="1"/>
        <v>9364.193548387097</v>
      </c>
      <c r="K33" s="9">
        <f t="shared" si="2"/>
        <v>0</v>
      </c>
      <c r="L33" s="9">
        <v>0</v>
      </c>
      <c r="M33" s="9">
        <v>0</v>
      </c>
      <c r="N33" s="9">
        <v>0</v>
      </c>
      <c r="O33" s="9">
        <f t="shared" si="3"/>
        <v>9364.193548387097</v>
      </c>
      <c r="P33" s="9">
        <f t="shared" si="4"/>
        <v>1123.7032258064517</v>
      </c>
      <c r="Q33" s="4">
        <f t="shared" si="7"/>
        <v>163.8733870967742</v>
      </c>
      <c r="R33" s="4">
        <v>0</v>
      </c>
      <c r="S33" s="9">
        <v>0</v>
      </c>
      <c r="T33" s="9">
        <f t="shared" si="5"/>
        <v>1287.5766129032259</v>
      </c>
      <c r="U33" s="8">
        <f t="shared" si="6"/>
        <v>8076.616935483871</v>
      </c>
      <c r="V33" s="4"/>
      <c r="W33" s="4"/>
      <c r="X33" s="19"/>
      <c r="Y33" s="20"/>
    </row>
    <row r="34" spans="1:25" s="10" customFormat="1" ht="45" customHeight="1">
      <c r="A34" s="4">
        <v>21</v>
      </c>
      <c r="B34" s="5">
        <v>40007018</v>
      </c>
      <c r="C34" s="11" t="s">
        <v>66</v>
      </c>
      <c r="D34" s="7" t="s">
        <v>57</v>
      </c>
      <c r="E34" s="4">
        <v>27</v>
      </c>
      <c r="F34" s="4">
        <v>4</v>
      </c>
      <c r="G34" s="4">
        <f t="shared" si="0"/>
        <v>31</v>
      </c>
      <c r="H34" s="8">
        <f>385*26</f>
        <v>10010</v>
      </c>
      <c r="I34" s="8">
        <v>870</v>
      </c>
      <c r="J34" s="8">
        <f t="shared" si="1"/>
        <v>10010</v>
      </c>
      <c r="K34" s="9">
        <f t="shared" si="2"/>
        <v>870</v>
      </c>
      <c r="L34" s="9">
        <v>0</v>
      </c>
      <c r="M34" s="9">
        <v>0</v>
      </c>
      <c r="N34" s="9">
        <v>0</v>
      </c>
      <c r="O34" s="9">
        <f t="shared" si="3"/>
        <v>10880</v>
      </c>
      <c r="P34" s="9">
        <f t="shared" si="4"/>
        <v>1201.2</v>
      </c>
      <c r="Q34" s="4">
        <f t="shared" si="7"/>
        <v>190.4</v>
      </c>
      <c r="R34" s="4">
        <v>0</v>
      </c>
      <c r="S34" s="9">
        <v>0</v>
      </c>
      <c r="T34" s="9">
        <f t="shared" si="5"/>
        <v>1391.6000000000001</v>
      </c>
      <c r="U34" s="8">
        <f t="shared" si="6"/>
        <v>9488.4</v>
      </c>
      <c r="V34" s="4"/>
      <c r="W34" s="4"/>
      <c r="X34" s="19"/>
      <c r="Y34" s="20"/>
    </row>
    <row r="35" spans="1:25" s="10" customFormat="1" ht="45" customHeight="1">
      <c r="A35" s="4">
        <v>22</v>
      </c>
      <c r="B35" s="5">
        <v>40007056</v>
      </c>
      <c r="C35" s="11" t="s">
        <v>32</v>
      </c>
      <c r="D35" s="7" t="s">
        <v>56</v>
      </c>
      <c r="E35" s="4">
        <v>27</v>
      </c>
      <c r="F35" s="4">
        <v>4</v>
      </c>
      <c r="G35" s="4">
        <f t="shared" si="0"/>
        <v>31</v>
      </c>
      <c r="H35" s="8">
        <f>400*26</f>
        <v>10400</v>
      </c>
      <c r="I35" s="8">
        <v>7745</v>
      </c>
      <c r="J35" s="8">
        <f t="shared" si="1"/>
        <v>10400</v>
      </c>
      <c r="K35" s="9">
        <f t="shared" si="2"/>
        <v>7745</v>
      </c>
      <c r="L35" s="9">
        <v>0</v>
      </c>
      <c r="M35" s="9">
        <v>0</v>
      </c>
      <c r="N35" s="9">
        <v>0</v>
      </c>
      <c r="O35" s="9">
        <f t="shared" si="3"/>
        <v>18145</v>
      </c>
      <c r="P35" s="9">
        <f t="shared" si="4"/>
        <v>1248</v>
      </c>
      <c r="Q35" s="4">
        <v>0</v>
      </c>
      <c r="R35" s="4">
        <v>0</v>
      </c>
      <c r="S35" s="9">
        <v>0</v>
      </c>
      <c r="T35" s="9">
        <f t="shared" si="5"/>
        <v>1248</v>
      </c>
      <c r="U35" s="8">
        <f t="shared" si="6"/>
        <v>16897</v>
      </c>
      <c r="V35" s="4"/>
      <c r="W35" s="4"/>
      <c r="X35" s="19"/>
      <c r="Y35" s="20"/>
    </row>
    <row r="36" spans="1:25" s="10" customFormat="1" ht="45" customHeight="1">
      <c r="A36" s="4">
        <v>23</v>
      </c>
      <c r="B36" s="5">
        <v>40007037</v>
      </c>
      <c r="C36" s="6" t="s">
        <v>47</v>
      </c>
      <c r="D36" s="7" t="s">
        <v>62</v>
      </c>
      <c r="E36" s="4">
        <v>27</v>
      </c>
      <c r="F36" s="4">
        <v>4</v>
      </c>
      <c r="G36" s="4">
        <f t="shared" si="0"/>
        <v>31</v>
      </c>
      <c r="H36" s="8">
        <f>348*26</f>
        <v>9048</v>
      </c>
      <c r="I36" s="8">
        <v>0</v>
      </c>
      <c r="J36" s="8">
        <f t="shared" si="1"/>
        <v>9048</v>
      </c>
      <c r="K36" s="9">
        <f t="shared" si="2"/>
        <v>0</v>
      </c>
      <c r="L36" s="9">
        <v>0</v>
      </c>
      <c r="M36" s="9">
        <v>0</v>
      </c>
      <c r="N36" s="9">
        <v>0</v>
      </c>
      <c r="O36" s="9">
        <f t="shared" si="3"/>
        <v>9048</v>
      </c>
      <c r="P36" s="9">
        <f t="shared" si="4"/>
        <v>1085.76</v>
      </c>
      <c r="Q36" s="4">
        <f t="shared" si="7"/>
        <v>158.34</v>
      </c>
      <c r="R36" s="4">
        <v>0</v>
      </c>
      <c r="S36" s="9">
        <v>0</v>
      </c>
      <c r="T36" s="9">
        <f t="shared" si="5"/>
        <v>1244.1</v>
      </c>
      <c r="U36" s="8">
        <f t="shared" si="6"/>
        <v>7803.9</v>
      </c>
      <c r="V36" s="4"/>
      <c r="W36" s="4"/>
      <c r="X36" s="19"/>
      <c r="Y36" s="20"/>
    </row>
    <row r="37" spans="1:25" s="10" customFormat="1" ht="45" customHeight="1">
      <c r="A37" s="4">
        <v>24</v>
      </c>
      <c r="B37" s="5">
        <v>40007047</v>
      </c>
      <c r="C37" s="6" t="s">
        <v>49</v>
      </c>
      <c r="D37" s="7" t="s">
        <v>62</v>
      </c>
      <c r="E37" s="4">
        <v>27</v>
      </c>
      <c r="F37" s="4">
        <v>4</v>
      </c>
      <c r="G37" s="4">
        <f t="shared" si="0"/>
        <v>31</v>
      </c>
      <c r="H37" s="8">
        <f>348*26</f>
        <v>9048</v>
      </c>
      <c r="I37" s="8">
        <v>0</v>
      </c>
      <c r="J37" s="8">
        <f t="shared" si="1"/>
        <v>9048</v>
      </c>
      <c r="K37" s="9">
        <f t="shared" si="2"/>
        <v>0</v>
      </c>
      <c r="L37" s="9">
        <v>0</v>
      </c>
      <c r="M37" s="9">
        <v>0</v>
      </c>
      <c r="N37" s="9">
        <v>0</v>
      </c>
      <c r="O37" s="9">
        <f t="shared" si="3"/>
        <v>9048</v>
      </c>
      <c r="P37" s="9">
        <f t="shared" si="4"/>
        <v>1085.76</v>
      </c>
      <c r="Q37" s="4">
        <f t="shared" si="7"/>
        <v>158.34</v>
      </c>
      <c r="R37" s="4">
        <v>0</v>
      </c>
      <c r="S37" s="9">
        <v>0</v>
      </c>
      <c r="T37" s="9">
        <f t="shared" si="5"/>
        <v>1244.1</v>
      </c>
      <c r="U37" s="8">
        <f t="shared" si="6"/>
        <v>7803.9</v>
      </c>
      <c r="V37" s="4"/>
      <c r="W37" s="4"/>
      <c r="X37" s="19"/>
      <c r="Y37" s="20"/>
    </row>
    <row r="38" spans="1:25" s="10" customFormat="1" ht="45" customHeight="1">
      <c r="A38" s="4">
        <v>25</v>
      </c>
      <c r="B38" s="5">
        <v>40007044</v>
      </c>
      <c r="C38" s="6" t="s">
        <v>48</v>
      </c>
      <c r="D38" s="7" t="s">
        <v>59</v>
      </c>
      <c r="E38" s="4">
        <v>26</v>
      </c>
      <c r="F38" s="4">
        <v>4</v>
      </c>
      <c r="G38" s="4">
        <f t="shared" si="0"/>
        <v>30</v>
      </c>
      <c r="H38" s="8">
        <f>348*26</f>
        <v>9048</v>
      </c>
      <c r="I38" s="8">
        <v>0</v>
      </c>
      <c r="J38" s="8">
        <f t="shared" si="1"/>
        <v>8756.129032258064</v>
      </c>
      <c r="K38" s="9">
        <f t="shared" si="2"/>
        <v>0</v>
      </c>
      <c r="L38" s="9">
        <v>0</v>
      </c>
      <c r="M38" s="9">
        <v>0</v>
      </c>
      <c r="N38" s="9">
        <v>0</v>
      </c>
      <c r="O38" s="9">
        <f t="shared" si="3"/>
        <v>8756.129032258064</v>
      </c>
      <c r="P38" s="9">
        <f t="shared" si="4"/>
        <v>1050.7354838709678</v>
      </c>
      <c r="Q38" s="4">
        <f t="shared" si="7"/>
        <v>153.23225806451615</v>
      </c>
      <c r="R38" s="4">
        <v>0</v>
      </c>
      <c r="S38" s="9">
        <v>0</v>
      </c>
      <c r="T38" s="9">
        <f t="shared" si="5"/>
        <v>1203.967741935484</v>
      </c>
      <c r="U38" s="8">
        <f t="shared" si="6"/>
        <v>7552.1612903225805</v>
      </c>
      <c r="V38" s="4"/>
      <c r="W38" s="4"/>
      <c r="X38" s="19"/>
      <c r="Y38" s="20"/>
    </row>
    <row r="39" spans="1:25" s="10" customFormat="1" ht="45" customHeight="1">
      <c r="A39" s="4">
        <v>26</v>
      </c>
      <c r="B39" s="5">
        <v>40007027</v>
      </c>
      <c r="C39" s="6" t="s">
        <v>50</v>
      </c>
      <c r="D39" s="7" t="s">
        <v>59</v>
      </c>
      <c r="E39" s="4">
        <v>23</v>
      </c>
      <c r="F39" s="4">
        <v>4</v>
      </c>
      <c r="G39" s="4">
        <f t="shared" si="0"/>
        <v>27</v>
      </c>
      <c r="H39" s="8">
        <f>348*26</f>
        <v>9048</v>
      </c>
      <c r="I39" s="8">
        <v>0</v>
      </c>
      <c r="J39" s="8">
        <f t="shared" si="1"/>
        <v>7880.5161290322585</v>
      </c>
      <c r="K39" s="9">
        <f t="shared" si="2"/>
        <v>0</v>
      </c>
      <c r="L39" s="9">
        <v>0</v>
      </c>
      <c r="M39" s="9">
        <v>0</v>
      </c>
      <c r="N39" s="9">
        <v>0</v>
      </c>
      <c r="O39" s="9">
        <f t="shared" si="3"/>
        <v>7880.5161290322585</v>
      </c>
      <c r="P39" s="9">
        <f t="shared" si="4"/>
        <v>945.6619354838709</v>
      </c>
      <c r="Q39" s="4">
        <f t="shared" si="7"/>
        <v>137.90903225806454</v>
      </c>
      <c r="R39" s="4">
        <v>0</v>
      </c>
      <c r="S39" s="9">
        <v>0</v>
      </c>
      <c r="T39" s="9">
        <f t="shared" si="5"/>
        <v>1083.5709677419354</v>
      </c>
      <c r="U39" s="8">
        <f t="shared" si="6"/>
        <v>6796.945161290323</v>
      </c>
      <c r="V39" s="4"/>
      <c r="W39" s="4"/>
      <c r="X39" s="19"/>
      <c r="Y39" s="20"/>
    </row>
    <row r="40" spans="1:25" s="10" customFormat="1" ht="45" customHeight="1">
      <c r="A40" s="4">
        <v>27</v>
      </c>
      <c r="B40" s="5">
        <v>40007021</v>
      </c>
      <c r="C40" s="6" t="s">
        <v>35</v>
      </c>
      <c r="D40" s="7" t="s">
        <v>57</v>
      </c>
      <c r="E40" s="4">
        <v>27</v>
      </c>
      <c r="F40" s="4">
        <v>4</v>
      </c>
      <c r="G40" s="4">
        <f t="shared" si="0"/>
        <v>31</v>
      </c>
      <c r="H40" s="8">
        <f>385*26</f>
        <v>10010</v>
      </c>
      <c r="I40" s="8">
        <v>0</v>
      </c>
      <c r="J40" s="8">
        <f t="shared" si="1"/>
        <v>10010</v>
      </c>
      <c r="K40" s="9">
        <f t="shared" si="2"/>
        <v>0</v>
      </c>
      <c r="L40" s="9">
        <v>0</v>
      </c>
      <c r="M40" s="9">
        <v>0</v>
      </c>
      <c r="N40" s="9">
        <v>0</v>
      </c>
      <c r="O40" s="9">
        <f t="shared" si="3"/>
        <v>10010</v>
      </c>
      <c r="P40" s="9">
        <f t="shared" si="4"/>
        <v>1201.2</v>
      </c>
      <c r="Q40" s="4">
        <f t="shared" si="7"/>
        <v>175.175</v>
      </c>
      <c r="R40" s="4">
        <v>0</v>
      </c>
      <c r="S40" s="9">
        <v>0</v>
      </c>
      <c r="T40" s="9">
        <f t="shared" si="5"/>
        <v>1376.375</v>
      </c>
      <c r="U40" s="8">
        <f t="shared" si="6"/>
        <v>8633.625</v>
      </c>
      <c r="V40" s="4"/>
      <c r="W40" s="4"/>
      <c r="X40" s="19"/>
      <c r="Y40" s="20"/>
    </row>
    <row r="41" spans="1:25" s="10" customFormat="1" ht="45" customHeight="1">
      <c r="A41" s="4">
        <v>28</v>
      </c>
      <c r="B41" s="5">
        <v>40007046</v>
      </c>
      <c r="C41" s="6" t="s">
        <v>51</v>
      </c>
      <c r="D41" s="7" t="s">
        <v>59</v>
      </c>
      <c r="E41" s="4">
        <v>24</v>
      </c>
      <c r="F41" s="4">
        <v>5</v>
      </c>
      <c r="G41" s="4">
        <f t="shared" si="0"/>
        <v>29</v>
      </c>
      <c r="H41" s="8">
        <f>348*26</f>
        <v>9048</v>
      </c>
      <c r="I41" s="8">
        <v>0</v>
      </c>
      <c r="J41" s="8">
        <f t="shared" si="1"/>
        <v>8464.258064516129</v>
      </c>
      <c r="K41" s="9">
        <f t="shared" si="2"/>
        <v>0</v>
      </c>
      <c r="L41" s="9">
        <v>0</v>
      </c>
      <c r="M41" s="9">
        <v>0</v>
      </c>
      <c r="N41" s="9">
        <v>0</v>
      </c>
      <c r="O41" s="9">
        <f t="shared" si="3"/>
        <v>8464.258064516129</v>
      </c>
      <c r="P41" s="9">
        <f t="shared" si="4"/>
        <v>1015.7109677419354</v>
      </c>
      <c r="Q41" s="4">
        <f t="shared" si="7"/>
        <v>148.12451612903226</v>
      </c>
      <c r="R41" s="4">
        <v>0</v>
      </c>
      <c r="S41" s="9">
        <v>0</v>
      </c>
      <c r="T41" s="9">
        <f t="shared" si="5"/>
        <v>1163.8354838709677</v>
      </c>
      <c r="U41" s="8">
        <f t="shared" si="6"/>
        <v>7300.422580645161</v>
      </c>
      <c r="V41" s="4"/>
      <c r="W41" s="4"/>
      <c r="X41" s="19"/>
      <c r="Y41" s="20"/>
    </row>
    <row r="42" spans="1:25" s="10" customFormat="1" ht="45" customHeight="1">
      <c r="A42" s="4">
        <v>29</v>
      </c>
      <c r="B42" s="5">
        <v>40007054</v>
      </c>
      <c r="C42" s="6" t="s">
        <v>40</v>
      </c>
      <c r="D42" s="7" t="s">
        <v>58</v>
      </c>
      <c r="E42" s="4">
        <v>25</v>
      </c>
      <c r="F42" s="4">
        <v>4</v>
      </c>
      <c r="G42" s="4">
        <f t="shared" si="0"/>
        <v>29</v>
      </c>
      <c r="H42" s="8">
        <f>385*26</f>
        <v>10010</v>
      </c>
      <c r="I42" s="8">
        <v>0</v>
      </c>
      <c r="J42" s="8">
        <f t="shared" si="1"/>
        <v>9364.193548387097</v>
      </c>
      <c r="K42" s="9">
        <f t="shared" si="2"/>
        <v>0</v>
      </c>
      <c r="L42" s="9">
        <v>0</v>
      </c>
      <c r="M42" s="9">
        <v>0</v>
      </c>
      <c r="N42" s="9">
        <v>0</v>
      </c>
      <c r="O42" s="9">
        <f t="shared" si="3"/>
        <v>9364.193548387097</v>
      </c>
      <c r="P42" s="9">
        <f t="shared" si="4"/>
        <v>1123.7032258064517</v>
      </c>
      <c r="Q42" s="4">
        <f t="shared" si="7"/>
        <v>163.8733870967742</v>
      </c>
      <c r="R42" s="4">
        <v>0</v>
      </c>
      <c r="S42" s="9">
        <v>0</v>
      </c>
      <c r="T42" s="9">
        <f t="shared" si="5"/>
        <v>1287.5766129032259</v>
      </c>
      <c r="U42" s="8">
        <f t="shared" si="6"/>
        <v>8076.616935483871</v>
      </c>
      <c r="V42" s="4"/>
      <c r="W42" s="4"/>
      <c r="X42" s="19"/>
      <c r="Y42" s="20"/>
    </row>
    <row r="43" spans="1:25" s="10" customFormat="1" ht="45" customHeight="1">
      <c r="A43" s="4">
        <v>30</v>
      </c>
      <c r="B43" s="5"/>
      <c r="C43" s="6" t="s">
        <v>71</v>
      </c>
      <c r="D43" s="7" t="s">
        <v>58</v>
      </c>
      <c r="E43" s="4">
        <v>27</v>
      </c>
      <c r="F43" s="4">
        <v>4</v>
      </c>
      <c r="G43" s="4">
        <f t="shared" si="0"/>
        <v>31</v>
      </c>
      <c r="H43" s="8">
        <f>385*26</f>
        <v>10010</v>
      </c>
      <c r="I43" s="8">
        <v>0</v>
      </c>
      <c r="J43" s="8">
        <f t="shared" si="1"/>
        <v>10010</v>
      </c>
      <c r="K43" s="9">
        <f t="shared" si="2"/>
        <v>0</v>
      </c>
      <c r="L43" s="9">
        <v>0</v>
      </c>
      <c r="M43" s="9">
        <v>0</v>
      </c>
      <c r="N43" s="9">
        <v>0</v>
      </c>
      <c r="O43" s="9">
        <f t="shared" si="3"/>
        <v>10010</v>
      </c>
      <c r="P43" s="9">
        <f t="shared" si="4"/>
        <v>1201.2</v>
      </c>
      <c r="Q43" s="4">
        <f t="shared" si="7"/>
        <v>175.175</v>
      </c>
      <c r="R43" s="4">
        <v>0</v>
      </c>
      <c r="S43" s="9">
        <v>0</v>
      </c>
      <c r="T43" s="9">
        <f t="shared" si="5"/>
        <v>1376.375</v>
      </c>
      <c r="U43" s="8">
        <f t="shared" si="6"/>
        <v>8633.625</v>
      </c>
      <c r="V43" s="4"/>
      <c r="W43" s="4"/>
      <c r="X43" s="19"/>
      <c r="Y43" s="20"/>
    </row>
    <row r="44" spans="1:25" s="10" customFormat="1" ht="45" customHeight="1">
      <c r="A44" s="4">
        <v>31</v>
      </c>
      <c r="B44" s="5">
        <v>40007030</v>
      </c>
      <c r="C44" s="6" t="s">
        <v>41</v>
      </c>
      <c r="D44" s="7" t="s">
        <v>58</v>
      </c>
      <c r="E44" s="4">
        <v>26</v>
      </c>
      <c r="F44" s="4">
        <v>5</v>
      </c>
      <c r="G44" s="4">
        <f t="shared" si="0"/>
        <v>31</v>
      </c>
      <c r="H44" s="8">
        <f>385*26</f>
        <v>10010</v>
      </c>
      <c r="I44" s="8">
        <v>0</v>
      </c>
      <c r="J44" s="8">
        <f t="shared" si="1"/>
        <v>10010</v>
      </c>
      <c r="K44" s="9">
        <f t="shared" si="2"/>
        <v>0</v>
      </c>
      <c r="L44" s="9">
        <v>0</v>
      </c>
      <c r="M44" s="9">
        <v>0</v>
      </c>
      <c r="N44" s="9">
        <v>0</v>
      </c>
      <c r="O44" s="9">
        <f t="shared" si="3"/>
        <v>10010</v>
      </c>
      <c r="P44" s="9">
        <f t="shared" si="4"/>
        <v>1201.2</v>
      </c>
      <c r="Q44" s="4">
        <f t="shared" si="7"/>
        <v>175.175</v>
      </c>
      <c r="R44" s="4">
        <v>0</v>
      </c>
      <c r="S44" s="9">
        <v>0</v>
      </c>
      <c r="T44" s="9">
        <f t="shared" si="5"/>
        <v>1376.375</v>
      </c>
      <c r="U44" s="8">
        <f t="shared" si="6"/>
        <v>8633.625</v>
      </c>
      <c r="V44" s="4"/>
      <c r="W44" s="4"/>
      <c r="X44" s="19"/>
      <c r="Y44" s="20"/>
    </row>
    <row r="45" spans="1:25" s="10" customFormat="1" ht="45" customHeight="1">
      <c r="A45" s="4">
        <v>32</v>
      </c>
      <c r="B45" s="5"/>
      <c r="C45" s="6" t="s">
        <v>72</v>
      </c>
      <c r="D45" s="7" t="s">
        <v>57</v>
      </c>
      <c r="E45" s="4">
        <v>24</v>
      </c>
      <c r="F45" s="4">
        <v>5</v>
      </c>
      <c r="G45" s="4">
        <f t="shared" si="0"/>
        <v>29</v>
      </c>
      <c r="H45" s="8">
        <f>385*26</f>
        <v>10010</v>
      </c>
      <c r="I45" s="8">
        <v>0</v>
      </c>
      <c r="J45" s="8">
        <f t="shared" si="1"/>
        <v>9364.193548387097</v>
      </c>
      <c r="K45" s="9">
        <f t="shared" si="2"/>
        <v>0</v>
      </c>
      <c r="L45" s="9">
        <v>0</v>
      </c>
      <c r="M45" s="9">
        <v>0</v>
      </c>
      <c r="N45" s="9">
        <v>0</v>
      </c>
      <c r="O45" s="9">
        <f t="shared" si="3"/>
        <v>9364.193548387097</v>
      </c>
      <c r="P45" s="9">
        <f t="shared" si="4"/>
        <v>1123.7032258064517</v>
      </c>
      <c r="Q45" s="4">
        <f t="shared" si="7"/>
        <v>163.8733870967742</v>
      </c>
      <c r="R45" s="4">
        <v>0</v>
      </c>
      <c r="S45" s="9">
        <v>0</v>
      </c>
      <c r="T45" s="9">
        <f t="shared" si="5"/>
        <v>1287.5766129032259</v>
      </c>
      <c r="U45" s="8">
        <f t="shared" si="6"/>
        <v>8076.616935483871</v>
      </c>
      <c r="V45" s="4"/>
      <c r="W45" s="4"/>
      <c r="X45" s="19"/>
      <c r="Y45" s="20"/>
    </row>
    <row r="46" spans="1:25" s="10" customFormat="1" ht="45" customHeight="1">
      <c r="A46" s="4">
        <v>33</v>
      </c>
      <c r="B46" s="5">
        <v>40007043</v>
      </c>
      <c r="C46" s="6" t="s">
        <v>52</v>
      </c>
      <c r="D46" s="7" t="s">
        <v>59</v>
      </c>
      <c r="E46" s="4">
        <v>25</v>
      </c>
      <c r="F46" s="4">
        <v>5</v>
      </c>
      <c r="G46" s="4">
        <f t="shared" si="0"/>
        <v>30</v>
      </c>
      <c r="H46" s="8">
        <f>348*26</f>
        <v>9048</v>
      </c>
      <c r="I46" s="8">
        <v>0</v>
      </c>
      <c r="J46" s="8">
        <f t="shared" si="1"/>
        <v>8756.129032258064</v>
      </c>
      <c r="K46" s="9">
        <f t="shared" si="2"/>
        <v>0</v>
      </c>
      <c r="L46" s="9">
        <v>0</v>
      </c>
      <c r="M46" s="9">
        <v>0</v>
      </c>
      <c r="N46" s="9">
        <v>0</v>
      </c>
      <c r="O46" s="9">
        <f t="shared" si="3"/>
        <v>8756.129032258064</v>
      </c>
      <c r="P46" s="9">
        <f t="shared" si="4"/>
        <v>1050.7354838709678</v>
      </c>
      <c r="Q46" s="4">
        <f t="shared" si="7"/>
        <v>153.23225806451615</v>
      </c>
      <c r="R46" s="4">
        <v>0</v>
      </c>
      <c r="S46" s="9">
        <v>0</v>
      </c>
      <c r="T46" s="9">
        <f t="shared" si="5"/>
        <v>1203.967741935484</v>
      </c>
      <c r="U46" s="8">
        <f t="shared" si="6"/>
        <v>7552.1612903225805</v>
      </c>
      <c r="V46" s="4"/>
      <c r="W46" s="4"/>
      <c r="X46" s="19"/>
      <c r="Y46" s="20"/>
    </row>
    <row r="47" spans="1:25" s="10" customFormat="1" ht="45" customHeight="1">
      <c r="A47" s="4">
        <v>34</v>
      </c>
      <c r="B47" s="5">
        <v>40007042</v>
      </c>
      <c r="C47" s="6" t="s">
        <v>53</v>
      </c>
      <c r="D47" s="7" t="s">
        <v>59</v>
      </c>
      <c r="E47" s="4">
        <v>25</v>
      </c>
      <c r="F47" s="4">
        <v>5</v>
      </c>
      <c r="G47" s="4">
        <f t="shared" si="0"/>
        <v>30</v>
      </c>
      <c r="H47" s="8">
        <f>348*26</f>
        <v>9048</v>
      </c>
      <c r="I47" s="8">
        <v>0</v>
      </c>
      <c r="J47" s="8">
        <f t="shared" si="1"/>
        <v>8756.129032258064</v>
      </c>
      <c r="K47" s="9">
        <f t="shared" si="2"/>
        <v>0</v>
      </c>
      <c r="L47" s="9">
        <v>0</v>
      </c>
      <c r="M47" s="9">
        <v>0</v>
      </c>
      <c r="N47" s="9">
        <v>0</v>
      </c>
      <c r="O47" s="9">
        <f t="shared" si="3"/>
        <v>8756.129032258064</v>
      </c>
      <c r="P47" s="9">
        <f t="shared" si="4"/>
        <v>1050.7354838709678</v>
      </c>
      <c r="Q47" s="4">
        <f t="shared" si="7"/>
        <v>153.23225806451615</v>
      </c>
      <c r="R47" s="4">
        <v>0</v>
      </c>
      <c r="S47" s="9">
        <v>0</v>
      </c>
      <c r="T47" s="9">
        <f t="shared" si="5"/>
        <v>1203.967741935484</v>
      </c>
      <c r="U47" s="8">
        <f t="shared" si="6"/>
        <v>7552.1612903225805</v>
      </c>
      <c r="V47" s="4"/>
      <c r="W47" s="4"/>
      <c r="X47" s="19"/>
      <c r="Y47" s="20"/>
    </row>
    <row r="48" spans="1:25" s="10" customFormat="1" ht="45" customHeight="1">
      <c r="A48" s="4">
        <v>35</v>
      </c>
      <c r="B48" s="5">
        <v>40007038</v>
      </c>
      <c r="C48" s="6" t="s">
        <v>88</v>
      </c>
      <c r="D48" s="7" t="s">
        <v>59</v>
      </c>
      <c r="E48" s="4">
        <v>26</v>
      </c>
      <c r="F48" s="4">
        <v>4</v>
      </c>
      <c r="G48" s="4">
        <f t="shared" si="0"/>
        <v>30</v>
      </c>
      <c r="H48" s="8">
        <f>348*26</f>
        <v>9048</v>
      </c>
      <c r="I48" s="8">
        <v>0</v>
      </c>
      <c r="J48" s="8">
        <f t="shared" si="1"/>
        <v>8756.129032258064</v>
      </c>
      <c r="K48" s="9">
        <f t="shared" si="2"/>
        <v>0</v>
      </c>
      <c r="L48" s="9">
        <v>0</v>
      </c>
      <c r="M48" s="9">
        <v>0</v>
      </c>
      <c r="N48" s="9">
        <v>0</v>
      </c>
      <c r="O48" s="9">
        <f t="shared" si="3"/>
        <v>8756.129032258064</v>
      </c>
      <c r="P48" s="9">
        <f t="shared" si="4"/>
        <v>1050.7354838709678</v>
      </c>
      <c r="Q48" s="4">
        <f t="shared" si="7"/>
        <v>153.23225806451615</v>
      </c>
      <c r="R48" s="4">
        <v>0</v>
      </c>
      <c r="S48" s="9">
        <v>0</v>
      </c>
      <c r="T48" s="9">
        <f t="shared" si="5"/>
        <v>1203.967741935484</v>
      </c>
      <c r="U48" s="8">
        <f t="shared" si="6"/>
        <v>7552.1612903225805</v>
      </c>
      <c r="V48" s="4"/>
      <c r="W48" s="4"/>
      <c r="X48" s="19"/>
      <c r="Y48" s="20"/>
    </row>
    <row r="49" spans="1:25" s="10" customFormat="1" ht="45" customHeight="1">
      <c r="A49" s="4">
        <v>36</v>
      </c>
      <c r="B49" s="5">
        <v>40007031</v>
      </c>
      <c r="C49" s="6" t="s">
        <v>37</v>
      </c>
      <c r="D49" s="7" t="s">
        <v>58</v>
      </c>
      <c r="E49" s="4">
        <v>16</v>
      </c>
      <c r="F49" s="4">
        <v>2</v>
      </c>
      <c r="G49" s="4">
        <f t="shared" si="0"/>
        <v>18</v>
      </c>
      <c r="H49" s="8">
        <f>400*26</f>
        <v>10400</v>
      </c>
      <c r="I49" s="8">
        <v>1550</v>
      </c>
      <c r="J49" s="8">
        <f t="shared" si="1"/>
        <v>6038.709677419355</v>
      </c>
      <c r="K49" s="9">
        <f t="shared" si="2"/>
        <v>900</v>
      </c>
      <c r="L49" s="9">
        <v>0</v>
      </c>
      <c r="M49" s="9">
        <v>0</v>
      </c>
      <c r="N49" s="9">
        <v>0</v>
      </c>
      <c r="O49" s="9">
        <f t="shared" si="3"/>
        <v>6938.709677419355</v>
      </c>
      <c r="P49" s="9">
        <f t="shared" si="4"/>
        <v>724.6451612903226</v>
      </c>
      <c r="Q49" s="4">
        <f t="shared" si="7"/>
        <v>121.42741935483872</v>
      </c>
      <c r="R49" s="4">
        <v>0</v>
      </c>
      <c r="S49" s="9">
        <v>0</v>
      </c>
      <c r="T49" s="9">
        <f t="shared" si="5"/>
        <v>846.0725806451612</v>
      </c>
      <c r="U49" s="8">
        <f t="shared" si="6"/>
        <v>6092.637096774194</v>
      </c>
      <c r="V49" s="4"/>
      <c r="W49" s="4"/>
      <c r="X49" s="19"/>
      <c r="Y49" s="20"/>
    </row>
    <row r="50" spans="1:25" s="10" customFormat="1" ht="45" customHeight="1">
      <c r="A50" s="4">
        <v>37</v>
      </c>
      <c r="B50" s="5">
        <v>40007026</v>
      </c>
      <c r="C50" s="6" t="s">
        <v>42</v>
      </c>
      <c r="D50" s="7" t="s">
        <v>58</v>
      </c>
      <c r="E50" s="4">
        <v>27</v>
      </c>
      <c r="F50" s="4">
        <v>4</v>
      </c>
      <c r="G50" s="4">
        <f t="shared" si="0"/>
        <v>31</v>
      </c>
      <c r="H50" s="8">
        <f>385*26</f>
        <v>10010</v>
      </c>
      <c r="I50" s="8">
        <v>0</v>
      </c>
      <c r="J50" s="8">
        <f t="shared" si="1"/>
        <v>10010</v>
      </c>
      <c r="K50" s="9">
        <f t="shared" si="2"/>
        <v>0</v>
      </c>
      <c r="L50" s="9">
        <v>0</v>
      </c>
      <c r="M50" s="9">
        <v>0</v>
      </c>
      <c r="N50" s="9">
        <v>0</v>
      </c>
      <c r="O50" s="9">
        <f t="shared" si="3"/>
        <v>10010</v>
      </c>
      <c r="P50" s="9">
        <f t="shared" si="4"/>
        <v>1201.2</v>
      </c>
      <c r="Q50" s="4">
        <f t="shared" si="7"/>
        <v>175.175</v>
      </c>
      <c r="R50" s="4">
        <v>0</v>
      </c>
      <c r="S50" s="9">
        <v>0</v>
      </c>
      <c r="T50" s="9">
        <f t="shared" si="5"/>
        <v>1376.375</v>
      </c>
      <c r="U50" s="8">
        <f t="shared" si="6"/>
        <v>8633.625</v>
      </c>
      <c r="V50" s="4"/>
      <c r="W50" s="4"/>
      <c r="X50" s="19"/>
      <c r="Y50" s="20"/>
    </row>
    <row r="51" spans="1:25" s="10" customFormat="1" ht="45" customHeight="1">
      <c r="A51" s="4">
        <v>38</v>
      </c>
      <c r="B51" s="5">
        <v>40007033</v>
      </c>
      <c r="C51" s="6" t="s">
        <v>85</v>
      </c>
      <c r="D51" s="7" t="s">
        <v>59</v>
      </c>
      <c r="E51" s="4">
        <v>21</v>
      </c>
      <c r="F51" s="4">
        <v>4</v>
      </c>
      <c r="G51" s="4">
        <f t="shared" si="0"/>
        <v>25</v>
      </c>
      <c r="H51" s="8">
        <f>348*26</f>
        <v>9048</v>
      </c>
      <c r="I51" s="8">
        <v>0</v>
      </c>
      <c r="J51" s="8">
        <f t="shared" si="1"/>
        <v>7296.774193548387</v>
      </c>
      <c r="K51" s="9">
        <f t="shared" si="2"/>
        <v>0</v>
      </c>
      <c r="L51" s="9">
        <v>0</v>
      </c>
      <c r="M51" s="9">
        <v>0</v>
      </c>
      <c r="N51" s="9">
        <v>0</v>
      </c>
      <c r="O51" s="9">
        <f t="shared" si="3"/>
        <v>7296.774193548387</v>
      </c>
      <c r="P51" s="9">
        <f t="shared" si="4"/>
        <v>875.6129032258065</v>
      </c>
      <c r="Q51" s="4">
        <f t="shared" si="7"/>
        <v>127.69354838709678</v>
      </c>
      <c r="R51" s="4">
        <v>0</v>
      </c>
      <c r="S51" s="9">
        <v>0</v>
      </c>
      <c r="T51" s="9">
        <f t="shared" si="5"/>
        <v>1003.3064516129033</v>
      </c>
      <c r="U51" s="8">
        <f t="shared" si="6"/>
        <v>6293.467741935484</v>
      </c>
      <c r="V51" s="4"/>
      <c r="W51" s="4"/>
      <c r="X51" s="19"/>
      <c r="Y51" s="20"/>
    </row>
    <row r="52" spans="1:25" s="10" customFormat="1" ht="45" customHeight="1">
      <c r="A52" s="4">
        <v>39</v>
      </c>
      <c r="B52" s="5">
        <v>40007048</v>
      </c>
      <c r="C52" s="6" t="s">
        <v>54</v>
      </c>
      <c r="D52" s="7" t="s">
        <v>59</v>
      </c>
      <c r="E52" s="4">
        <v>24</v>
      </c>
      <c r="F52" s="4">
        <v>4</v>
      </c>
      <c r="G52" s="4">
        <f t="shared" si="0"/>
        <v>28</v>
      </c>
      <c r="H52" s="8">
        <f>348*26</f>
        <v>9048</v>
      </c>
      <c r="I52" s="8">
        <v>0</v>
      </c>
      <c r="J52" s="8">
        <f t="shared" si="1"/>
        <v>8172.387096774193</v>
      </c>
      <c r="K52" s="9">
        <f t="shared" si="2"/>
        <v>0</v>
      </c>
      <c r="L52" s="9">
        <v>0</v>
      </c>
      <c r="M52" s="9">
        <v>0</v>
      </c>
      <c r="N52" s="9">
        <v>0</v>
      </c>
      <c r="O52" s="9">
        <f t="shared" si="3"/>
        <v>8172.387096774193</v>
      </c>
      <c r="P52" s="9">
        <f t="shared" si="4"/>
        <v>980.6864516129032</v>
      </c>
      <c r="Q52" s="4">
        <f t="shared" si="7"/>
        <v>143.0167741935484</v>
      </c>
      <c r="R52" s="4">
        <v>0</v>
      </c>
      <c r="S52" s="9">
        <v>0</v>
      </c>
      <c r="T52" s="9">
        <f t="shared" si="5"/>
        <v>1123.7032258064517</v>
      </c>
      <c r="U52" s="8">
        <f t="shared" si="6"/>
        <v>7048.683870967741</v>
      </c>
      <c r="V52" s="4"/>
      <c r="W52" s="4"/>
      <c r="X52" s="19"/>
      <c r="Y52" s="20"/>
    </row>
    <row r="53" spans="1:25" s="10" customFormat="1" ht="45" customHeight="1">
      <c r="A53" s="4">
        <v>40</v>
      </c>
      <c r="B53" s="5">
        <v>40007041</v>
      </c>
      <c r="C53" s="6" t="s">
        <v>64</v>
      </c>
      <c r="D53" s="7" t="s">
        <v>59</v>
      </c>
      <c r="E53" s="4">
        <v>27</v>
      </c>
      <c r="F53" s="4">
        <v>4</v>
      </c>
      <c r="G53" s="4">
        <f t="shared" si="0"/>
        <v>31</v>
      </c>
      <c r="H53" s="8">
        <f>348*26</f>
        <v>9048</v>
      </c>
      <c r="I53" s="8">
        <v>0</v>
      </c>
      <c r="J53" s="8">
        <f t="shared" si="1"/>
        <v>9048</v>
      </c>
      <c r="K53" s="9">
        <f t="shared" si="2"/>
        <v>0</v>
      </c>
      <c r="L53" s="9">
        <v>0</v>
      </c>
      <c r="M53" s="9">
        <v>0</v>
      </c>
      <c r="N53" s="9">
        <v>0</v>
      </c>
      <c r="O53" s="9">
        <f t="shared" si="3"/>
        <v>9048</v>
      </c>
      <c r="P53" s="9">
        <f t="shared" si="4"/>
        <v>1085.76</v>
      </c>
      <c r="Q53" s="4">
        <f t="shared" si="7"/>
        <v>158.34</v>
      </c>
      <c r="R53" s="4">
        <v>0</v>
      </c>
      <c r="S53" s="9">
        <v>0</v>
      </c>
      <c r="T53" s="9">
        <f t="shared" si="5"/>
        <v>1244.1</v>
      </c>
      <c r="U53" s="8">
        <f t="shared" si="6"/>
        <v>7803.9</v>
      </c>
      <c r="V53" s="4"/>
      <c r="W53" s="4"/>
      <c r="X53" s="19"/>
      <c r="Y53" s="20"/>
    </row>
    <row r="54" spans="1:25" s="10" customFormat="1" ht="45" customHeight="1">
      <c r="A54" s="4">
        <v>41</v>
      </c>
      <c r="B54" s="5">
        <v>40007049</v>
      </c>
      <c r="C54" s="6" t="s">
        <v>69</v>
      </c>
      <c r="D54" s="7" t="s">
        <v>59</v>
      </c>
      <c r="E54" s="4">
        <v>25</v>
      </c>
      <c r="F54" s="4">
        <v>5</v>
      </c>
      <c r="G54" s="4">
        <f t="shared" si="0"/>
        <v>30</v>
      </c>
      <c r="H54" s="8">
        <f>348*26</f>
        <v>9048</v>
      </c>
      <c r="I54" s="8">
        <v>0</v>
      </c>
      <c r="J54" s="8">
        <f t="shared" si="1"/>
        <v>8756.129032258064</v>
      </c>
      <c r="K54" s="9">
        <f t="shared" si="2"/>
        <v>0</v>
      </c>
      <c r="L54" s="9">
        <v>0</v>
      </c>
      <c r="M54" s="9">
        <v>0</v>
      </c>
      <c r="N54" s="9">
        <v>0</v>
      </c>
      <c r="O54" s="9">
        <f t="shared" si="3"/>
        <v>8756.129032258064</v>
      </c>
      <c r="P54" s="9">
        <f t="shared" si="4"/>
        <v>1050.7354838709678</v>
      </c>
      <c r="Q54" s="4">
        <f t="shared" si="7"/>
        <v>153.23225806451615</v>
      </c>
      <c r="R54" s="4">
        <v>0</v>
      </c>
      <c r="S54" s="9">
        <v>0</v>
      </c>
      <c r="T54" s="9">
        <f t="shared" si="5"/>
        <v>1203.967741935484</v>
      </c>
      <c r="U54" s="8">
        <f t="shared" si="6"/>
        <v>7552.1612903225805</v>
      </c>
      <c r="V54" s="4"/>
      <c r="W54" s="4"/>
      <c r="X54" s="19"/>
      <c r="Y54" s="20"/>
    </row>
    <row r="55" spans="1:25" s="10" customFormat="1" ht="45" customHeight="1">
      <c r="A55" s="4">
        <v>42</v>
      </c>
      <c r="B55" s="5">
        <v>40007064</v>
      </c>
      <c r="C55" s="6" t="s">
        <v>82</v>
      </c>
      <c r="D55" s="7" t="s">
        <v>59</v>
      </c>
      <c r="E55" s="4">
        <v>23</v>
      </c>
      <c r="F55" s="4">
        <v>4</v>
      </c>
      <c r="G55" s="4">
        <f t="shared" si="0"/>
        <v>27</v>
      </c>
      <c r="H55" s="8">
        <f>348*26</f>
        <v>9048</v>
      </c>
      <c r="I55" s="8">
        <v>0</v>
      </c>
      <c r="J55" s="8">
        <f t="shared" si="1"/>
        <v>7880.5161290322585</v>
      </c>
      <c r="K55" s="9">
        <f t="shared" si="2"/>
        <v>0</v>
      </c>
      <c r="L55" s="9">
        <v>0</v>
      </c>
      <c r="M55" s="9">
        <v>0</v>
      </c>
      <c r="N55" s="9">
        <v>0</v>
      </c>
      <c r="O55" s="9">
        <f t="shared" si="3"/>
        <v>7880.5161290322585</v>
      </c>
      <c r="P55" s="9">
        <f t="shared" si="4"/>
        <v>945.6619354838709</v>
      </c>
      <c r="Q55" s="4">
        <f t="shared" si="7"/>
        <v>137.90903225806454</v>
      </c>
      <c r="R55" s="4">
        <v>0</v>
      </c>
      <c r="S55" s="9">
        <v>0</v>
      </c>
      <c r="T55" s="9">
        <f t="shared" si="5"/>
        <v>1083.5709677419354</v>
      </c>
      <c r="U55" s="8">
        <f t="shared" si="6"/>
        <v>6796.945161290323</v>
      </c>
      <c r="V55" s="4"/>
      <c r="W55" s="4"/>
      <c r="X55" s="19"/>
      <c r="Y55" s="20"/>
    </row>
    <row r="56" spans="15:21" ht="25.5" customHeight="1">
      <c r="O56" s="23">
        <f>SUM(O14:O55)</f>
        <v>430180.61290322564</v>
      </c>
      <c r="P56" s="23">
        <f aca="true" t="shared" si="8" ref="P56:U56">SUM(P14:P55)</f>
        <v>45274.66064516127</v>
      </c>
      <c r="Q56" s="23">
        <f t="shared" si="8"/>
        <v>6027.798225806452</v>
      </c>
      <c r="R56" s="23">
        <f t="shared" si="8"/>
        <v>0</v>
      </c>
      <c r="S56" s="23">
        <f t="shared" si="8"/>
        <v>0</v>
      </c>
      <c r="T56" s="23">
        <f t="shared" si="8"/>
        <v>51302.45887096774</v>
      </c>
      <c r="U56" s="23">
        <f t="shared" si="8"/>
        <v>378878.1540322582</v>
      </c>
    </row>
  </sheetData>
  <sheetProtection/>
  <mergeCells count="45">
    <mergeCell ref="A9:A11"/>
    <mergeCell ref="S10:S11"/>
    <mergeCell ref="T10:T11"/>
    <mergeCell ref="O10:O11"/>
    <mergeCell ref="F9:F11"/>
    <mergeCell ref="I9:I11"/>
    <mergeCell ref="B9:B11"/>
    <mergeCell ref="C9:C11"/>
    <mergeCell ref="K8:N8"/>
    <mergeCell ref="O8:S8"/>
    <mergeCell ref="L10:L11"/>
    <mergeCell ref="M10:M11"/>
    <mergeCell ref="N10:N11"/>
    <mergeCell ref="J9:O9"/>
    <mergeCell ref="P9:T9"/>
    <mergeCell ref="A1:W1"/>
    <mergeCell ref="A2:W2"/>
    <mergeCell ref="A3:W3"/>
    <mergeCell ref="A4:C7"/>
    <mergeCell ref="D4:J4"/>
    <mergeCell ref="K4:N7"/>
    <mergeCell ref="O4:S4"/>
    <mergeCell ref="D6:J6"/>
    <mergeCell ref="O6:S6"/>
    <mergeCell ref="D7:J7"/>
    <mergeCell ref="O7:S7"/>
    <mergeCell ref="T4:W7"/>
    <mergeCell ref="D5:J5"/>
    <mergeCell ref="O5:S5"/>
    <mergeCell ref="T8:W8"/>
    <mergeCell ref="Q10:Q11"/>
    <mergeCell ref="R10:R11"/>
    <mergeCell ref="H9:H11"/>
    <mergeCell ref="G9:G11"/>
    <mergeCell ref="D8:J8"/>
    <mergeCell ref="A8:C8"/>
    <mergeCell ref="D9:D11"/>
    <mergeCell ref="E9:E11"/>
    <mergeCell ref="A12:W13"/>
    <mergeCell ref="U9:U11"/>
    <mergeCell ref="V9:V11"/>
    <mergeCell ref="W9:W11"/>
    <mergeCell ref="J10:J11"/>
    <mergeCell ref="K10:K11"/>
    <mergeCell ref="P10:P11"/>
  </mergeCells>
  <printOptions horizontalCentered="1" verticalCentered="1"/>
  <pageMargins left="0.14" right="0.14" top="0.12" bottom="0.118110236220472" header="0.0393700787401575" footer="0.0393700787401575"/>
  <pageSetup horizontalDpi="600" verticalDpi="600" orientation="landscape" paperSize="9" scale="54" r:id="rId1"/>
  <rowBreaks count="3" manualBreakCount="3">
    <brk id="24" max="22" man="1"/>
    <brk id="35" max="22" man="1"/>
    <brk id="46" max="22" man="1"/>
  </rowBreaks>
  <ignoredErrors>
    <ignoredError sqref="H15 H21 H17:H18 H40:H4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</dc:creator>
  <cp:keywords/>
  <dc:description/>
  <cp:lastModifiedBy>TOSHIBA-</cp:lastModifiedBy>
  <cp:lastPrinted>2015-09-05T12:41:47Z</cp:lastPrinted>
  <dcterms:created xsi:type="dcterms:W3CDTF">2013-08-07T11:58:40Z</dcterms:created>
  <dcterms:modified xsi:type="dcterms:W3CDTF">2015-09-05T12:41:55Z</dcterms:modified>
  <cp:category/>
  <cp:version/>
  <cp:contentType/>
  <cp:contentStatus/>
</cp:coreProperties>
</file>